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265" activeTab="0"/>
  </bookViews>
  <sheets>
    <sheet name="計算書類 " sheetId="1" r:id="rId1"/>
  </sheets>
  <definedNames>
    <definedName name="_xlfn.IFERROR" hidden="1">#NAME?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<sst xmlns="http://schemas.openxmlformats.org/spreadsheetml/2006/main" count="117" uniqueCount="99">
  <si>
    <t>科　　　　目</t>
  </si>
  <si>
    <t>学生生徒等納付金</t>
  </si>
  <si>
    <t>寄付金</t>
  </si>
  <si>
    <t>人件費</t>
  </si>
  <si>
    <t>教育研究経費</t>
  </si>
  <si>
    <t>資産処分差額</t>
  </si>
  <si>
    <t>資金収支計算書</t>
  </si>
  <si>
    <t>学生生徒等納付金収入</t>
  </si>
  <si>
    <t>手数料収入</t>
  </si>
  <si>
    <t>寄付金収入</t>
  </si>
  <si>
    <t>補助金収入</t>
  </si>
  <si>
    <t>資産売却収入</t>
  </si>
  <si>
    <t>借入金等収入</t>
  </si>
  <si>
    <t>前受金収入</t>
  </si>
  <si>
    <t>その他の収入</t>
  </si>
  <si>
    <t>前年度繰越支払資金</t>
  </si>
  <si>
    <t>収入の部合計</t>
  </si>
  <si>
    <t>教育研究経費支出</t>
  </si>
  <si>
    <t>管理経費支出</t>
  </si>
  <si>
    <t>借入金等利息支出</t>
  </si>
  <si>
    <t>借入金等返済支出</t>
  </si>
  <si>
    <t>施設関係支出</t>
  </si>
  <si>
    <t>設備関係支出</t>
  </si>
  <si>
    <t>資産運用支出</t>
  </si>
  <si>
    <t>その他の支出</t>
  </si>
  <si>
    <t>次年度繰越支払資金</t>
  </si>
  <si>
    <t>支出の部合計</t>
  </si>
  <si>
    <t>手数料</t>
  </si>
  <si>
    <t>資産売却差額</t>
  </si>
  <si>
    <t>貸借対照表</t>
  </si>
  <si>
    <t>固定資産</t>
  </si>
  <si>
    <t>流動資産</t>
  </si>
  <si>
    <t>固定負債</t>
  </si>
  <si>
    <t>流動負債</t>
  </si>
  <si>
    <t>負債の部合計</t>
  </si>
  <si>
    <t>資産の部合計</t>
  </si>
  <si>
    <t>　　科　　　　目</t>
  </si>
  <si>
    <t>負　債　の　部</t>
  </si>
  <si>
    <t>資　産　の　部</t>
  </si>
  <si>
    <t>１．資産総額</t>
  </si>
  <si>
    <t>Ⅰ固定資産</t>
  </si>
  <si>
    <t>Ⅱ流動資産</t>
  </si>
  <si>
    <t>２．負債総額</t>
  </si>
  <si>
    <t>Ⅰ固定負債</t>
  </si>
  <si>
    <t>Ⅱ流動負債</t>
  </si>
  <si>
    <t>３．正味財産</t>
  </si>
  <si>
    <t>財産目録</t>
  </si>
  <si>
    <t>資金収入調整勘定</t>
  </si>
  <si>
    <t>人件費支出</t>
  </si>
  <si>
    <t>資金支出調整勘定</t>
  </si>
  <si>
    <t>（単位:円）</t>
  </si>
  <si>
    <t>予　算</t>
  </si>
  <si>
    <t>決　算</t>
  </si>
  <si>
    <t>差　異</t>
  </si>
  <si>
    <t>本年度末</t>
  </si>
  <si>
    <t>前年度末</t>
  </si>
  <si>
    <t>]</t>
  </si>
  <si>
    <t>増　減</t>
  </si>
  <si>
    <t>認定こども園松葉幼稚園</t>
  </si>
  <si>
    <t>事業活動収支計算書</t>
  </si>
  <si>
    <t>経常費等補助金</t>
  </si>
  <si>
    <t>付随事業収入</t>
  </si>
  <si>
    <t>雑収入</t>
  </si>
  <si>
    <t>教育活動収入計</t>
  </si>
  <si>
    <t>徴収不能額等</t>
  </si>
  <si>
    <t>教育活動収支差額</t>
  </si>
  <si>
    <t>受取利息・配当金</t>
  </si>
  <si>
    <t>その他の教育活動外支出</t>
  </si>
  <si>
    <t>教育外活動収入計</t>
  </si>
  <si>
    <t>借入金等利息</t>
  </si>
  <si>
    <t>その他の教育活動外収入</t>
  </si>
  <si>
    <t>教育外活動支出計</t>
  </si>
  <si>
    <t>教育活動外収支</t>
  </si>
  <si>
    <t>教育活動収支</t>
  </si>
  <si>
    <t>経常収支差額　　</t>
  </si>
  <si>
    <t>その他の特別収入</t>
  </si>
  <si>
    <t>特別収入計</t>
  </si>
  <si>
    <t>その他の特別支出</t>
  </si>
  <si>
    <t>特別支出計</t>
  </si>
  <si>
    <t>特別収支差額　　</t>
  </si>
  <si>
    <t>特別収支</t>
  </si>
  <si>
    <t>基本金組入前当年度収支差額</t>
  </si>
  <si>
    <t>基本金組入額合計</t>
  </si>
  <si>
    <t>当年度収支差額</t>
  </si>
  <si>
    <t>前年度繰越収支差額</t>
  </si>
  <si>
    <t>基本金取崩</t>
  </si>
  <si>
    <t>翌年度繰越収支差額</t>
  </si>
  <si>
    <t>(参考)</t>
  </si>
  <si>
    <t>事業活動収入計</t>
  </si>
  <si>
    <t>事業活動支出計</t>
  </si>
  <si>
    <t>付随事業・収益事業収入</t>
  </si>
  <si>
    <t>受取利息・配当金収入</t>
  </si>
  <si>
    <t>教育活動支出計</t>
  </si>
  <si>
    <t>純　資　産　の　部</t>
  </si>
  <si>
    <t>基本金</t>
  </si>
  <si>
    <t>繰越収支差額</t>
  </si>
  <si>
    <t>純資産の部合計</t>
  </si>
  <si>
    <t>負債及び純資産の部合計</t>
  </si>
  <si>
    <t>平成30年度              [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</si>
</sst>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00;&quot;△ &quot;#,##0.0000"/>
    <numFmt numFmtId="178" formatCode="0.00_ "/>
    <numFmt numFmtId="179" formatCode="0_ "/>
    <numFmt numFmtId="180" formatCode="#,##0_ "/>
    <numFmt numFmtId="181" formatCode="[&lt;=999]000;[&lt;=9999]000\-00;000\-0000"/>
    <numFmt numFmtId="182" formatCode="_ * #,##0_ ;_ * \△#,##0_ ;_ * &quot;△&quot;_ ;_ @_ "/>
    <numFmt numFmtId="183" formatCode="_ * #,##0_ ;_ * \△#,##0_ ;_ * &quot;_&quot;_ ;_ @_ "/>
    <numFmt numFmtId="184" formatCode="_ * #,##0_ ;_ * \△#,##0_ ;_ * &quot;　&quot;_ ;_ @_ "/>
    <numFmt numFmtId="185" formatCode="_ * #,##0_ ;_ * \△#,##0_ ;_ * &quot;0&quot;_ ;_ @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 diagonalUp="1">
      <left style="thin"/>
      <right style="thin"/>
      <top style="hair"/>
      <bottom style="thin"/>
      <diagonal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thin"/>
      <top style="hair"/>
      <bottom style="double"/>
    </border>
    <border>
      <left style="thin"/>
      <right>
        <color indexed="63"/>
      </right>
      <top style="double"/>
      <bottom>
        <color indexed="63"/>
      </bottom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43">
    <xf numFmtId="0" fontId="0" fillId="0" borderId="0" xfId="0" applyFont="1" applyAlignment="1">
      <alignment vertical="center"/>
    </xf>
    <xf numFmtId="0" fontId="5" fillId="0" borderId="10" xfId="67" applyFont="1" applyBorder="1" applyAlignment="1">
      <alignment horizontal="center" vertical="center"/>
      <protection/>
    </xf>
    <xf numFmtId="0" fontId="5" fillId="0" borderId="11" xfId="67" applyFont="1" applyBorder="1" applyAlignment="1">
      <alignment horizontal="center" vertical="center"/>
      <protection/>
    </xf>
    <xf numFmtId="0" fontId="5" fillId="0" borderId="12" xfId="67" applyFont="1" applyBorder="1" applyAlignment="1">
      <alignment horizontal="left" vertical="center"/>
      <protection/>
    </xf>
    <xf numFmtId="0" fontId="5" fillId="0" borderId="0" xfId="66" applyFont="1" applyAlignment="1">
      <alignment horizontal="left" vertical="center"/>
      <protection/>
    </xf>
    <xf numFmtId="0" fontId="5" fillId="0" borderId="13" xfId="67" applyFont="1" applyBorder="1" applyAlignment="1">
      <alignment horizontal="center" vertical="center"/>
      <protection/>
    </xf>
    <xf numFmtId="0" fontId="5" fillId="0" borderId="14" xfId="67" applyFont="1" applyBorder="1" applyAlignment="1">
      <alignment horizontal="center" vertical="center"/>
      <protection/>
    </xf>
    <xf numFmtId="0" fontId="5" fillId="0" borderId="15" xfId="67" applyFont="1" applyBorder="1" applyAlignment="1">
      <alignment horizontal="left" vertical="center"/>
      <protection/>
    </xf>
    <xf numFmtId="0" fontId="5" fillId="0" borderId="16" xfId="67" applyFont="1" applyBorder="1" applyAlignment="1">
      <alignment horizontal="center" vertical="center"/>
      <protection/>
    </xf>
    <xf numFmtId="0" fontId="5" fillId="0" borderId="17" xfId="67" applyFont="1" applyBorder="1" applyAlignment="1">
      <alignment horizontal="center" vertical="center"/>
      <protection/>
    </xf>
    <xf numFmtId="0" fontId="5" fillId="0" borderId="18" xfId="67" applyFont="1" applyBorder="1" applyAlignment="1">
      <alignment horizontal="left" vertical="center"/>
      <protection/>
    </xf>
    <xf numFmtId="0" fontId="5" fillId="0" borderId="19" xfId="67" applyFont="1" applyBorder="1" applyAlignment="1">
      <alignment vertical="center"/>
      <protection/>
    </xf>
    <xf numFmtId="0" fontId="5" fillId="0" borderId="10" xfId="67" applyFont="1" applyBorder="1" applyAlignment="1">
      <alignment vertical="center"/>
      <protection/>
    </xf>
    <xf numFmtId="0" fontId="5" fillId="0" borderId="11" xfId="67" applyFont="1" applyBorder="1" applyAlignment="1">
      <alignment vertical="center"/>
      <protection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66" applyFont="1" applyAlignment="1">
      <alignment vertical="center"/>
      <protection/>
    </xf>
    <xf numFmtId="0" fontId="7" fillId="0" borderId="0" xfId="0" applyFont="1" applyAlignment="1">
      <alignment vertical="center"/>
    </xf>
    <xf numFmtId="0" fontId="4" fillId="0" borderId="0" xfId="66" applyFont="1" applyAlignment="1">
      <alignment vertical="center"/>
      <protection/>
    </xf>
    <xf numFmtId="0" fontId="5" fillId="0" borderId="0" xfId="66" applyFont="1" applyAlignment="1">
      <alignment vertical="center"/>
      <protection/>
    </xf>
    <xf numFmtId="0" fontId="5" fillId="0" borderId="20" xfId="67" applyFont="1" applyBorder="1" applyAlignment="1">
      <alignment vertical="center"/>
      <protection/>
    </xf>
    <xf numFmtId="0" fontId="5" fillId="0" borderId="21" xfId="67" applyFont="1" applyBorder="1" applyAlignment="1">
      <alignment vertical="center"/>
      <protection/>
    </xf>
    <xf numFmtId="0" fontId="5" fillId="0" borderId="22" xfId="67" applyFont="1" applyBorder="1" applyAlignment="1">
      <alignment vertical="center"/>
      <protection/>
    </xf>
    <xf numFmtId="0" fontId="5" fillId="0" borderId="23" xfId="67" applyFont="1" applyBorder="1" applyAlignment="1">
      <alignment vertical="center"/>
      <protection/>
    </xf>
    <xf numFmtId="0" fontId="5" fillId="0" borderId="24" xfId="67" applyFont="1" applyBorder="1" applyAlignment="1">
      <alignment vertical="center"/>
      <protection/>
    </xf>
    <xf numFmtId="0" fontId="5" fillId="0" borderId="25" xfId="67" applyFont="1" applyBorder="1" applyAlignment="1">
      <alignment vertical="center"/>
      <protection/>
    </xf>
    <xf numFmtId="0" fontId="5" fillId="0" borderId="26" xfId="67" applyFont="1" applyBorder="1" applyAlignment="1">
      <alignment vertical="center"/>
      <protection/>
    </xf>
    <xf numFmtId="0" fontId="5" fillId="0" borderId="27" xfId="67" applyFont="1" applyBorder="1" applyAlignment="1">
      <alignment vertical="center"/>
      <protection/>
    </xf>
    <xf numFmtId="0" fontId="5" fillId="0" borderId="28" xfId="67" applyFont="1" applyBorder="1" applyAlignment="1">
      <alignment vertical="center"/>
      <protection/>
    </xf>
    <xf numFmtId="0" fontId="5" fillId="0" borderId="29" xfId="67" applyFont="1" applyBorder="1" applyAlignment="1">
      <alignment vertical="center"/>
      <protection/>
    </xf>
    <xf numFmtId="0" fontId="5" fillId="0" borderId="30" xfId="67" applyFont="1" applyBorder="1" applyAlignment="1">
      <alignment vertical="center"/>
      <protection/>
    </xf>
    <xf numFmtId="0" fontId="5" fillId="0" borderId="14" xfId="67" applyFont="1" applyBorder="1" applyAlignment="1">
      <alignment vertical="center"/>
      <protection/>
    </xf>
    <xf numFmtId="0" fontId="5" fillId="0" borderId="0" xfId="67" applyFont="1" applyBorder="1" applyAlignment="1">
      <alignment vertical="center"/>
      <protection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10" xfId="67" applyFont="1" applyBorder="1" applyAlignment="1">
      <alignment horizontal="left" vertical="center"/>
      <protection/>
    </xf>
    <xf numFmtId="0" fontId="5" fillId="0" borderId="11" xfId="67" applyFont="1" applyBorder="1" applyAlignment="1">
      <alignment horizontal="distributed" vertical="center"/>
      <protection/>
    </xf>
    <xf numFmtId="0" fontId="5" fillId="0" borderId="16" xfId="67" applyFont="1" applyBorder="1" applyAlignment="1">
      <alignment vertical="center"/>
      <protection/>
    </xf>
    <xf numFmtId="0" fontId="5" fillId="0" borderId="17" xfId="67" applyFont="1" applyBorder="1" applyAlignment="1">
      <alignment vertical="center"/>
      <protection/>
    </xf>
    <xf numFmtId="0" fontId="5" fillId="0" borderId="18" xfId="67" applyFont="1" applyBorder="1" applyAlignment="1">
      <alignment vertical="center"/>
      <protection/>
    </xf>
    <xf numFmtId="0" fontId="5" fillId="0" borderId="31" xfId="67" applyFont="1" applyBorder="1" applyAlignment="1">
      <alignment vertical="center"/>
      <protection/>
    </xf>
    <xf numFmtId="0" fontId="5" fillId="0" borderId="32" xfId="67" applyFont="1" applyBorder="1" applyAlignment="1">
      <alignment vertical="center"/>
      <protection/>
    </xf>
    <xf numFmtId="0" fontId="5" fillId="0" borderId="33" xfId="67" applyFont="1" applyBorder="1" applyAlignment="1">
      <alignment vertical="center"/>
      <protection/>
    </xf>
    <xf numFmtId="0" fontId="5" fillId="0" borderId="34" xfId="67" applyFont="1" applyBorder="1" applyAlignment="1">
      <alignment horizontal="left" vertical="center"/>
      <protection/>
    </xf>
    <xf numFmtId="0" fontId="5" fillId="0" borderId="35" xfId="67" applyFont="1" applyBorder="1" applyAlignment="1">
      <alignment horizontal="distributed" vertical="center"/>
      <protection/>
    </xf>
    <xf numFmtId="0" fontId="5" fillId="0" borderId="13" xfId="67" applyFont="1" applyBorder="1" applyAlignment="1">
      <alignment vertical="center"/>
      <protection/>
    </xf>
    <xf numFmtId="0" fontId="5" fillId="0" borderId="15" xfId="67" applyFont="1" applyBorder="1" applyAlignment="1">
      <alignment vertical="center"/>
      <protection/>
    </xf>
    <xf numFmtId="0" fontId="5" fillId="0" borderId="36" xfId="67" applyFont="1" applyBorder="1" applyAlignment="1">
      <alignment vertical="center"/>
      <protection/>
    </xf>
    <xf numFmtId="0" fontId="5" fillId="0" borderId="37" xfId="67" applyFont="1" applyBorder="1" applyAlignment="1">
      <alignment vertical="center"/>
      <protection/>
    </xf>
    <xf numFmtId="0" fontId="5" fillId="0" borderId="38" xfId="67" applyFont="1" applyBorder="1" applyAlignment="1">
      <alignment vertical="center"/>
      <protection/>
    </xf>
    <xf numFmtId="0" fontId="5" fillId="0" borderId="39" xfId="67" applyFont="1" applyBorder="1" applyAlignment="1">
      <alignment vertical="center"/>
      <protection/>
    </xf>
    <xf numFmtId="0" fontId="5" fillId="0" borderId="40" xfId="67" applyFont="1" applyBorder="1" applyAlignment="1">
      <alignment horizontal="distributed" vertical="center"/>
      <protection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5" fillId="0" borderId="0" xfId="67" applyFont="1" applyBorder="1" applyAlignment="1">
      <alignment horizontal="left" vertical="center" wrapText="1"/>
      <protection/>
    </xf>
    <xf numFmtId="0" fontId="5" fillId="0" borderId="42" xfId="67" applyFont="1" applyBorder="1" applyAlignment="1">
      <alignment vertical="center"/>
      <protection/>
    </xf>
    <xf numFmtId="0" fontId="5" fillId="0" borderId="40" xfId="67" applyFont="1" applyBorder="1" applyAlignment="1">
      <alignment vertical="center"/>
      <protection/>
    </xf>
    <xf numFmtId="0" fontId="5" fillId="0" borderId="43" xfId="67" applyFont="1" applyBorder="1" applyAlignment="1">
      <alignment vertical="center"/>
      <protection/>
    </xf>
    <xf numFmtId="0" fontId="7" fillId="0" borderId="0" xfId="0" applyFont="1" applyAlignment="1">
      <alignment vertical="center" shrinkToFit="1"/>
    </xf>
    <xf numFmtId="0" fontId="5" fillId="0" borderId="0" xfId="66" applyFont="1" applyAlignment="1">
      <alignment vertical="center" shrinkToFit="1"/>
      <protection/>
    </xf>
    <xf numFmtId="0" fontId="5" fillId="0" borderId="0" xfId="66" applyFont="1" applyAlignment="1">
      <alignment horizontal="right" vertical="center" shrinkToFit="1"/>
      <protection/>
    </xf>
    <xf numFmtId="0" fontId="5" fillId="0" borderId="44" xfId="67" applyFont="1" applyBorder="1" applyAlignment="1">
      <alignment horizontal="center" vertical="center" shrinkToFit="1"/>
      <protection/>
    </xf>
    <xf numFmtId="176" fontId="5" fillId="0" borderId="0" xfId="53" applyNumberFormat="1" applyFont="1" applyBorder="1" applyAlignment="1">
      <alignment horizontal="right" vertical="center" shrinkToFit="1"/>
    </xf>
    <xf numFmtId="0" fontId="5" fillId="0" borderId="0" xfId="66" applyFont="1" applyAlignment="1">
      <alignment horizontal="left" vertical="center" shrinkToFit="1"/>
      <protection/>
    </xf>
    <xf numFmtId="0" fontId="5" fillId="0" borderId="11" xfId="67" applyFont="1" applyBorder="1" applyAlignment="1">
      <alignment horizontal="center" vertical="center" shrinkToFit="1"/>
      <protection/>
    </xf>
    <xf numFmtId="0" fontId="5" fillId="0" borderId="12" xfId="67" applyFont="1" applyBorder="1" applyAlignment="1">
      <alignment horizontal="center" vertical="center" shrinkToFit="1"/>
      <protection/>
    </xf>
    <xf numFmtId="0" fontId="5" fillId="0" borderId="45" xfId="67" applyFont="1" applyBorder="1" applyAlignment="1">
      <alignment horizontal="center" vertical="center" shrinkToFit="1"/>
      <protection/>
    </xf>
    <xf numFmtId="0" fontId="5" fillId="0" borderId="35" xfId="67" applyFont="1" applyBorder="1" applyAlignment="1">
      <alignment horizontal="center" vertical="center" shrinkToFit="1"/>
      <protection/>
    </xf>
    <xf numFmtId="0" fontId="5" fillId="0" borderId="46" xfId="67" applyFont="1" applyBorder="1" applyAlignment="1">
      <alignment horizontal="center" vertical="center" shrinkToFit="1"/>
      <protection/>
    </xf>
    <xf numFmtId="0" fontId="5" fillId="0" borderId="40" xfId="67" applyFont="1" applyBorder="1" applyAlignment="1">
      <alignment horizontal="center" vertical="center" shrinkToFit="1"/>
      <protection/>
    </xf>
    <xf numFmtId="0" fontId="5" fillId="0" borderId="43" xfId="67" applyFont="1" applyBorder="1" applyAlignment="1">
      <alignment horizontal="center" vertical="center" shrinkToFit="1"/>
      <protection/>
    </xf>
    <xf numFmtId="0" fontId="5" fillId="0" borderId="0" xfId="0" applyFont="1" applyAlignment="1">
      <alignment horizontal="center" vertical="center" shrinkToFit="1"/>
    </xf>
    <xf numFmtId="0" fontId="7" fillId="0" borderId="41" xfId="0" applyFont="1" applyBorder="1" applyAlignment="1">
      <alignment vertical="center" shrinkToFit="1"/>
    </xf>
    <xf numFmtId="0" fontId="5" fillId="0" borderId="41" xfId="67" applyFont="1" applyBorder="1" applyAlignment="1">
      <alignment vertical="center"/>
      <protection/>
    </xf>
    <xf numFmtId="185" fontId="5" fillId="0" borderId="47" xfId="53" applyNumberFormat="1" applyFont="1" applyBorder="1" applyAlignment="1" applyProtection="1">
      <alignment horizontal="right" vertical="center" shrinkToFit="1"/>
      <protection locked="0"/>
    </xf>
    <xf numFmtId="185" fontId="5" fillId="0" borderId="47" xfId="53" applyNumberFormat="1" applyFont="1" applyBorder="1" applyAlignment="1">
      <alignment horizontal="right" vertical="center" shrinkToFit="1"/>
    </xf>
    <xf numFmtId="185" fontId="5" fillId="0" borderId="48" xfId="53" applyNumberFormat="1" applyFont="1" applyBorder="1" applyAlignment="1" applyProtection="1">
      <alignment horizontal="right" vertical="center" shrinkToFit="1"/>
      <protection locked="0"/>
    </xf>
    <xf numFmtId="185" fontId="5" fillId="0" borderId="49" xfId="53" applyNumberFormat="1" applyFont="1" applyBorder="1" applyAlignment="1" applyProtection="1">
      <alignment horizontal="right" vertical="center" shrinkToFit="1"/>
      <protection locked="0"/>
    </xf>
    <xf numFmtId="185" fontId="5" fillId="0" borderId="50" xfId="53" applyNumberFormat="1" applyFont="1" applyBorder="1" applyAlignment="1">
      <alignment horizontal="right" vertical="center" shrinkToFit="1"/>
    </xf>
    <xf numFmtId="185" fontId="5" fillId="0" borderId="42" xfId="53" applyNumberFormat="1" applyFont="1" applyBorder="1" applyAlignment="1">
      <alignment horizontal="right" vertical="center" shrinkToFit="1"/>
    </xf>
    <xf numFmtId="185" fontId="5" fillId="0" borderId="51" xfId="53" applyNumberFormat="1" applyFont="1" applyBorder="1" applyAlignment="1" applyProtection="1">
      <alignment horizontal="right" vertical="center" shrinkToFit="1"/>
      <protection locked="0"/>
    </xf>
    <xf numFmtId="185" fontId="5" fillId="0" borderId="51" xfId="53" applyNumberFormat="1" applyFont="1" applyBorder="1" applyAlignment="1">
      <alignment horizontal="right" vertical="center" shrinkToFit="1"/>
    </xf>
    <xf numFmtId="185" fontId="5" fillId="0" borderId="48" xfId="53" applyNumberFormat="1" applyFont="1" applyBorder="1" applyAlignment="1">
      <alignment horizontal="right" vertical="center" shrinkToFit="1"/>
    </xf>
    <xf numFmtId="185" fontId="5" fillId="0" borderId="51" xfId="67" applyNumberFormat="1" applyFont="1" applyBorder="1" applyAlignment="1">
      <alignment horizontal="right" vertical="center" shrinkToFit="1"/>
      <protection/>
    </xf>
    <xf numFmtId="185" fontId="5" fillId="0" borderId="10" xfId="67" applyNumberFormat="1" applyFont="1" applyBorder="1" applyAlignment="1">
      <alignment horizontal="right" vertical="center" shrinkToFit="1"/>
      <protection/>
    </xf>
    <xf numFmtId="185" fontId="5" fillId="0" borderId="45" xfId="53" applyNumberFormat="1" applyFont="1" applyBorder="1" applyAlignment="1">
      <alignment horizontal="right" vertical="center" shrinkToFit="1"/>
    </xf>
    <xf numFmtId="185" fontId="5" fillId="0" borderId="52" xfId="53" applyNumberFormat="1" applyFont="1" applyBorder="1" applyAlignment="1">
      <alignment horizontal="right" vertical="center" shrinkToFit="1"/>
    </xf>
    <xf numFmtId="185" fontId="5" fillId="0" borderId="53" xfId="53" applyNumberFormat="1" applyFont="1" applyBorder="1" applyAlignment="1">
      <alignment horizontal="right" vertical="center" shrinkToFit="1"/>
    </xf>
    <xf numFmtId="185" fontId="5" fillId="0" borderId="54" xfId="53" applyNumberFormat="1" applyFont="1" applyBorder="1" applyAlignment="1">
      <alignment horizontal="right" vertical="center" shrinkToFit="1"/>
    </xf>
    <xf numFmtId="185" fontId="7" fillId="0" borderId="17" xfId="0" applyNumberFormat="1" applyFont="1" applyBorder="1" applyAlignment="1">
      <alignment horizontal="right" vertical="center" shrinkToFit="1"/>
    </xf>
    <xf numFmtId="185" fontId="7" fillId="0" borderId="0" xfId="51" applyNumberFormat="1" applyFont="1" applyBorder="1" applyAlignment="1">
      <alignment horizontal="right" vertical="center" shrinkToFit="1"/>
    </xf>
    <xf numFmtId="185" fontId="7" fillId="0" borderId="40" xfId="0" applyNumberFormat="1" applyFont="1" applyBorder="1" applyAlignment="1">
      <alignment horizontal="right" vertical="center" shrinkToFit="1"/>
    </xf>
    <xf numFmtId="185" fontId="5" fillId="0" borderId="10" xfId="67" applyNumberFormat="1" applyFont="1" applyBorder="1" applyAlignment="1" applyProtection="1">
      <alignment horizontal="right" vertical="center" shrinkToFit="1"/>
      <protection locked="0"/>
    </xf>
    <xf numFmtId="185" fontId="5" fillId="0" borderId="44" xfId="67" applyNumberFormat="1" applyFont="1" applyBorder="1" applyAlignment="1" applyProtection="1">
      <alignment horizontal="right" vertical="center" shrinkToFit="1"/>
      <protection locked="0"/>
    </xf>
    <xf numFmtId="0" fontId="10" fillId="0" borderId="0" xfId="0" applyFont="1" applyAlignment="1" applyProtection="1">
      <alignment vertical="center"/>
      <protection locked="0"/>
    </xf>
    <xf numFmtId="0" fontId="5" fillId="0" borderId="0" xfId="66" applyFont="1" applyAlignment="1" applyProtection="1">
      <alignment horizontal="right" vertical="center" shrinkToFit="1"/>
      <protection locked="0"/>
    </xf>
    <xf numFmtId="185" fontId="5" fillId="0" borderId="45" xfId="53" applyNumberFormat="1" applyFont="1" applyBorder="1" applyAlignment="1" applyProtection="1">
      <alignment horizontal="right" vertical="center" shrinkToFit="1"/>
      <protection locked="0"/>
    </xf>
    <xf numFmtId="185" fontId="5" fillId="0" borderId="52" xfId="53" applyNumberFormat="1" applyFont="1" applyBorder="1" applyAlignment="1" applyProtection="1">
      <alignment horizontal="right" vertical="center" shrinkToFit="1"/>
      <protection locked="0"/>
    </xf>
    <xf numFmtId="185" fontId="5" fillId="0" borderId="54" xfId="53" applyNumberFormat="1" applyFont="1" applyBorder="1" applyAlignment="1" applyProtection="1">
      <alignment horizontal="right" vertical="center" shrinkToFit="1"/>
      <protection locked="0"/>
    </xf>
    <xf numFmtId="0" fontId="7" fillId="0" borderId="10" xfId="0" applyFont="1" applyBorder="1" applyAlignment="1">
      <alignment vertical="center"/>
    </xf>
    <xf numFmtId="0" fontId="5" fillId="0" borderId="45" xfId="67" applyFont="1" applyBorder="1" applyAlignment="1">
      <alignment vertical="center"/>
      <protection/>
    </xf>
    <xf numFmtId="0" fontId="5" fillId="0" borderId="55" xfId="67" applyFont="1" applyBorder="1" applyAlignment="1">
      <alignment vertical="center"/>
      <protection/>
    </xf>
    <xf numFmtId="0" fontId="7" fillId="0" borderId="0" xfId="0" applyFont="1" applyAlignment="1">
      <alignment horizontal="center" vertical="center"/>
    </xf>
    <xf numFmtId="0" fontId="5" fillId="0" borderId="12" xfId="67" applyFont="1" applyBorder="1" applyAlignment="1">
      <alignment horizontal="center" vertical="center"/>
      <protection/>
    </xf>
    <xf numFmtId="0" fontId="5" fillId="0" borderId="43" xfId="67" applyFont="1" applyBorder="1" applyAlignment="1">
      <alignment horizontal="center" vertical="center"/>
      <protection/>
    </xf>
    <xf numFmtId="0" fontId="7" fillId="0" borderId="38" xfId="0" applyFont="1" applyBorder="1" applyAlignment="1">
      <alignment vertical="center"/>
    </xf>
    <xf numFmtId="0" fontId="5" fillId="0" borderId="39" xfId="67" applyFont="1" applyBorder="1" applyAlignment="1">
      <alignment horizontal="right" vertical="center"/>
      <protection/>
    </xf>
    <xf numFmtId="185" fontId="5" fillId="0" borderId="42" xfId="53" applyNumberFormat="1" applyFont="1" applyBorder="1" applyAlignment="1" applyProtection="1">
      <alignment horizontal="right" vertical="center" shrinkToFit="1"/>
      <protection locked="0"/>
    </xf>
    <xf numFmtId="0" fontId="5" fillId="0" borderId="56" xfId="67" applyFont="1" applyBorder="1" applyAlignment="1">
      <alignment vertical="center"/>
      <protection/>
    </xf>
    <xf numFmtId="0" fontId="5" fillId="0" borderId="57" xfId="67" applyFont="1" applyBorder="1" applyAlignment="1">
      <alignment vertical="center"/>
      <protection/>
    </xf>
    <xf numFmtId="185" fontId="5" fillId="0" borderId="58" xfId="53" applyNumberFormat="1" applyFont="1" applyBorder="1" applyAlignment="1" applyProtection="1">
      <alignment horizontal="right" vertical="center" shrinkToFit="1"/>
      <protection locked="0"/>
    </xf>
    <xf numFmtId="185" fontId="5" fillId="0" borderId="58" xfId="53" applyNumberFormat="1" applyFont="1" applyBorder="1" applyAlignment="1">
      <alignment horizontal="right" vertical="center" shrinkToFit="1"/>
    </xf>
    <xf numFmtId="0" fontId="5" fillId="0" borderId="0" xfId="67" applyFont="1" applyFill="1" applyBorder="1" applyAlignment="1" applyProtection="1">
      <alignment horizontal="left" vertical="center"/>
      <protection locked="0"/>
    </xf>
    <xf numFmtId="176" fontId="5" fillId="0" borderId="0" xfId="67" applyNumberFormat="1" applyFont="1" applyBorder="1" applyAlignment="1">
      <alignment vertical="center" shrinkToFit="1"/>
      <protection/>
    </xf>
    <xf numFmtId="185" fontId="5" fillId="0" borderId="17" xfId="67" applyNumberFormat="1" applyFont="1" applyBorder="1" applyAlignment="1">
      <alignment horizontal="right" vertical="center" shrinkToFit="1"/>
      <protection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76" fontId="5" fillId="0" borderId="44" xfId="67" applyNumberFormat="1" applyFont="1" applyBorder="1" applyAlignment="1">
      <alignment vertical="center" shrinkToFit="1"/>
      <protection/>
    </xf>
    <xf numFmtId="185" fontId="5" fillId="0" borderId="59" xfId="53" applyNumberFormat="1" applyFont="1" applyBorder="1" applyAlignment="1">
      <alignment horizontal="right" vertical="center" shrinkToFit="1"/>
    </xf>
    <xf numFmtId="0" fontId="7" fillId="0" borderId="37" xfId="0" applyFont="1" applyBorder="1" applyAlignment="1">
      <alignment vertical="center"/>
    </xf>
    <xf numFmtId="0" fontId="5" fillId="0" borderId="60" xfId="67" applyFont="1" applyBorder="1" applyAlignment="1">
      <alignment vertical="center"/>
      <protection/>
    </xf>
    <xf numFmtId="185" fontId="5" fillId="0" borderId="44" xfId="67" applyNumberFormat="1" applyFont="1" applyBorder="1" applyAlignment="1">
      <alignment horizontal="right" vertical="center" shrinkToFit="1"/>
      <protection/>
    </xf>
    <xf numFmtId="185" fontId="5" fillId="0" borderId="53" xfId="53" applyNumberFormat="1" applyFont="1" applyBorder="1" applyAlignment="1" applyProtection="1">
      <alignment horizontal="right" vertical="center" shrinkToFit="1"/>
      <protection locked="0"/>
    </xf>
    <xf numFmtId="0" fontId="7" fillId="0" borderId="32" xfId="0" applyFont="1" applyBorder="1" applyAlignment="1">
      <alignment vertical="center"/>
    </xf>
    <xf numFmtId="0" fontId="5" fillId="0" borderId="44" xfId="67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center" vertical="center"/>
    </xf>
    <xf numFmtId="0" fontId="7" fillId="0" borderId="45" xfId="0" applyFont="1" applyBorder="1" applyAlignment="1">
      <alignment horizontal="center" vertical="center" textRotation="255"/>
    </xf>
    <xf numFmtId="0" fontId="7" fillId="0" borderId="55" xfId="0" applyFont="1" applyBorder="1" applyAlignment="1">
      <alignment horizontal="center" vertical="center" textRotation="255"/>
    </xf>
    <xf numFmtId="0" fontId="7" fillId="0" borderId="19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/>
    </xf>
    <xf numFmtId="0" fontId="7" fillId="0" borderId="41" xfId="0" applyFont="1" applyBorder="1" applyAlignment="1">
      <alignment horizontal="center" vertical="center" textRotation="255"/>
    </xf>
    <xf numFmtId="0" fontId="7" fillId="0" borderId="60" xfId="0" applyFont="1" applyBorder="1" applyAlignment="1">
      <alignment horizontal="center" vertical="center" textRotation="255"/>
    </xf>
    <xf numFmtId="0" fontId="7" fillId="0" borderId="31" xfId="0" applyFont="1" applyBorder="1" applyAlignment="1">
      <alignment horizontal="center" vertical="center" textRotation="255"/>
    </xf>
    <xf numFmtId="0" fontId="5" fillId="0" borderId="51" xfId="67" applyFont="1" applyFill="1" applyBorder="1" applyAlignment="1">
      <alignment horizontal="left" vertical="center"/>
      <protection/>
    </xf>
    <xf numFmtId="0" fontId="5" fillId="0" borderId="44" xfId="67" applyFont="1" applyFill="1" applyBorder="1" applyAlignment="1">
      <alignment horizontal="left" vertical="center"/>
      <protection/>
    </xf>
    <xf numFmtId="0" fontId="10" fillId="0" borderId="0" xfId="0" applyFont="1" applyAlignment="1" applyProtection="1">
      <alignment horizontal="left" vertical="center" shrinkToFit="1"/>
      <protection locked="0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標準 5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tabSelected="1" zoomScale="115" zoomScaleNormal="115" zoomScalePageLayoutView="0" workbookViewId="0" topLeftCell="A85">
      <selection activeCell="E90" sqref="E90"/>
    </sheetView>
  </sheetViews>
  <sheetFormatPr defaultColWidth="9.140625" defaultRowHeight="14.25" customHeight="1"/>
  <cols>
    <col min="1" max="1" width="2.421875" style="17" customWidth="1"/>
    <col min="2" max="3" width="1.7109375" style="17" customWidth="1"/>
    <col min="4" max="4" width="26.421875" style="17" customWidth="1"/>
    <col min="5" max="7" width="15.57421875" style="64" customWidth="1"/>
    <col min="8" max="8" width="9.28125" style="17" customWidth="1"/>
    <col min="9" max="11" width="12.57421875" style="17" customWidth="1"/>
    <col min="12" max="16384" width="9.00390625" style="17" customWidth="1"/>
  </cols>
  <sheetData>
    <row r="1" spans="2:8" ht="18" customHeight="1">
      <c r="B1" s="100" t="s">
        <v>98</v>
      </c>
      <c r="D1" s="58"/>
      <c r="E1" s="142" t="s">
        <v>58</v>
      </c>
      <c r="F1" s="142"/>
      <c r="G1" s="142"/>
      <c r="H1" s="59" t="s">
        <v>56</v>
      </c>
    </row>
    <row r="2" ht="13.5" customHeight="1"/>
    <row r="3" spans="2:8" ht="13.5" customHeight="1">
      <c r="B3" s="16" t="s">
        <v>6</v>
      </c>
      <c r="D3" s="18"/>
      <c r="E3" s="65"/>
      <c r="F3" s="65"/>
      <c r="G3" s="101" t="s">
        <v>50</v>
      </c>
      <c r="H3" s="19"/>
    </row>
    <row r="4" spans="1:8" ht="13.5" customHeight="1">
      <c r="A4" s="32"/>
      <c r="B4" s="12"/>
      <c r="C4" s="2"/>
      <c r="D4" s="3" t="s">
        <v>36</v>
      </c>
      <c r="E4" s="67" t="s">
        <v>51</v>
      </c>
      <c r="F4" s="67" t="s">
        <v>52</v>
      </c>
      <c r="G4" s="67" t="s">
        <v>53</v>
      </c>
      <c r="H4" s="19"/>
    </row>
    <row r="5" spans="2:8" ht="13.5" customHeight="1">
      <c r="B5" s="20"/>
      <c r="C5" s="21" t="s">
        <v>7</v>
      </c>
      <c r="D5" s="22"/>
      <c r="E5" s="80">
        <v>53470000</v>
      </c>
      <c r="F5" s="80">
        <v>54213595</v>
      </c>
      <c r="G5" s="81">
        <f>E5-F5</f>
        <v>-743595</v>
      </c>
      <c r="H5" s="19"/>
    </row>
    <row r="6" spans="2:8" ht="13.5" customHeight="1">
      <c r="B6" s="23"/>
      <c r="C6" s="24" t="s">
        <v>8</v>
      </c>
      <c r="D6" s="25"/>
      <c r="E6" s="82">
        <v>300000</v>
      </c>
      <c r="F6" s="82">
        <v>426000</v>
      </c>
      <c r="G6" s="81">
        <f aca="true" t="shared" si="0" ref="G6:G15">E6-F6</f>
        <v>-126000</v>
      </c>
      <c r="H6" s="19"/>
    </row>
    <row r="7" spans="2:8" ht="13.5" customHeight="1">
      <c r="B7" s="23"/>
      <c r="C7" s="24" t="s">
        <v>9</v>
      </c>
      <c r="D7" s="25"/>
      <c r="E7" s="82">
        <v>0</v>
      </c>
      <c r="F7" s="82">
        <v>0</v>
      </c>
      <c r="G7" s="81">
        <f t="shared" si="0"/>
        <v>0</v>
      </c>
      <c r="H7" s="19"/>
    </row>
    <row r="8" spans="2:8" ht="13.5" customHeight="1">
      <c r="B8" s="23"/>
      <c r="C8" s="24" t="s">
        <v>10</v>
      </c>
      <c r="D8" s="25"/>
      <c r="E8" s="82">
        <v>155865290</v>
      </c>
      <c r="F8" s="82">
        <v>155865290</v>
      </c>
      <c r="G8" s="81">
        <f t="shared" si="0"/>
        <v>0</v>
      </c>
      <c r="H8" s="19"/>
    </row>
    <row r="9" spans="2:8" ht="13.5" customHeight="1">
      <c r="B9" s="23"/>
      <c r="C9" s="24" t="s">
        <v>11</v>
      </c>
      <c r="D9" s="25"/>
      <c r="E9" s="82">
        <v>0</v>
      </c>
      <c r="F9" s="82">
        <v>0</v>
      </c>
      <c r="G9" s="81">
        <f t="shared" si="0"/>
        <v>0</v>
      </c>
      <c r="H9" s="19"/>
    </row>
    <row r="10" spans="2:8" ht="13.5" customHeight="1">
      <c r="B10" s="23"/>
      <c r="C10" s="24" t="s">
        <v>90</v>
      </c>
      <c r="D10" s="25"/>
      <c r="E10" s="82">
        <v>11665000</v>
      </c>
      <c r="F10" s="82">
        <v>11691210</v>
      </c>
      <c r="G10" s="81">
        <f t="shared" si="0"/>
        <v>-26210</v>
      </c>
      <c r="H10" s="19"/>
    </row>
    <row r="11" spans="2:8" ht="13.5" customHeight="1">
      <c r="B11" s="23"/>
      <c r="C11" s="24" t="s">
        <v>91</v>
      </c>
      <c r="D11" s="25"/>
      <c r="E11" s="82">
        <v>0</v>
      </c>
      <c r="F11" s="82">
        <v>0</v>
      </c>
      <c r="G11" s="81">
        <f t="shared" si="0"/>
        <v>0</v>
      </c>
      <c r="H11" s="19"/>
    </row>
    <row r="12" spans="2:8" ht="13.5" customHeight="1">
      <c r="B12" s="23"/>
      <c r="C12" s="24" t="s">
        <v>62</v>
      </c>
      <c r="D12" s="25"/>
      <c r="E12" s="82">
        <v>1200000</v>
      </c>
      <c r="F12" s="82">
        <v>1535324</v>
      </c>
      <c r="G12" s="81">
        <f t="shared" si="0"/>
        <v>-335324</v>
      </c>
      <c r="H12" s="19"/>
    </row>
    <row r="13" spans="2:8" ht="13.5" customHeight="1">
      <c r="B13" s="23"/>
      <c r="C13" s="24" t="s">
        <v>12</v>
      </c>
      <c r="D13" s="25"/>
      <c r="E13" s="82">
        <v>0</v>
      </c>
      <c r="F13" s="82">
        <v>0</v>
      </c>
      <c r="G13" s="81">
        <f t="shared" si="0"/>
        <v>0</v>
      </c>
      <c r="H13" s="19"/>
    </row>
    <row r="14" spans="2:8" ht="13.5" customHeight="1">
      <c r="B14" s="26"/>
      <c r="C14" s="27" t="s">
        <v>13</v>
      </c>
      <c r="D14" s="28"/>
      <c r="E14" s="83">
        <v>0</v>
      </c>
      <c r="F14" s="83">
        <v>0</v>
      </c>
      <c r="G14" s="81">
        <f t="shared" si="0"/>
        <v>0</v>
      </c>
      <c r="H14" s="19"/>
    </row>
    <row r="15" spans="2:8" ht="13.5" customHeight="1">
      <c r="B15" s="26"/>
      <c r="C15" s="27" t="s">
        <v>14</v>
      </c>
      <c r="D15" s="28"/>
      <c r="E15" s="83">
        <v>43000000</v>
      </c>
      <c r="F15" s="83">
        <v>54588748</v>
      </c>
      <c r="G15" s="81">
        <f t="shared" si="0"/>
        <v>-11588748</v>
      </c>
      <c r="H15" s="19"/>
    </row>
    <row r="16" spans="2:8" ht="13.5" customHeight="1">
      <c r="B16" s="26"/>
      <c r="C16" s="27" t="s">
        <v>47</v>
      </c>
      <c r="D16" s="28"/>
      <c r="E16" s="83">
        <v>0</v>
      </c>
      <c r="F16" s="83">
        <v>-5523353</v>
      </c>
      <c r="G16" s="81">
        <f>E16-F16</f>
        <v>5523353</v>
      </c>
      <c r="H16" s="19"/>
    </row>
    <row r="17" spans="2:8" ht="13.5" customHeight="1">
      <c r="B17" s="26"/>
      <c r="C17" s="29" t="s">
        <v>15</v>
      </c>
      <c r="D17" s="30"/>
      <c r="E17" s="83">
        <v>483846175</v>
      </c>
      <c r="F17" s="83">
        <v>483846175</v>
      </c>
      <c r="G17" s="84">
        <f>E17-F17</f>
        <v>0</v>
      </c>
      <c r="H17" s="19"/>
    </row>
    <row r="18" spans="2:8" ht="13.5" customHeight="1" thickBot="1">
      <c r="B18" s="61" t="s">
        <v>16</v>
      </c>
      <c r="C18" s="61"/>
      <c r="D18" s="61"/>
      <c r="E18" s="85">
        <f>SUM(E5:E17)</f>
        <v>749346465</v>
      </c>
      <c r="F18" s="85">
        <f>SUM(F5:F17)</f>
        <v>756642989</v>
      </c>
      <c r="G18" s="85">
        <f>E18-F18</f>
        <v>-7296524</v>
      </c>
      <c r="H18" s="19"/>
    </row>
    <row r="19" spans="2:8" ht="13.5" customHeight="1" thickTop="1">
      <c r="B19" s="20"/>
      <c r="C19" s="21" t="s">
        <v>48</v>
      </c>
      <c r="D19" s="22"/>
      <c r="E19" s="80">
        <v>147988000</v>
      </c>
      <c r="F19" s="80">
        <v>149926355</v>
      </c>
      <c r="G19" s="81">
        <f>E19-F19</f>
        <v>-1938355</v>
      </c>
      <c r="H19" s="19"/>
    </row>
    <row r="20" spans="2:8" ht="13.5" customHeight="1">
      <c r="B20" s="23"/>
      <c r="C20" s="24" t="s">
        <v>17</v>
      </c>
      <c r="D20" s="25"/>
      <c r="E20" s="82">
        <v>29530000</v>
      </c>
      <c r="F20" s="82">
        <v>26805819</v>
      </c>
      <c r="G20" s="81">
        <f aca="true" t="shared" si="1" ref="G20:G29">E20-F20</f>
        <v>2724181</v>
      </c>
      <c r="H20" s="19"/>
    </row>
    <row r="21" spans="2:8" ht="13.5" customHeight="1">
      <c r="B21" s="23"/>
      <c r="C21" s="24" t="s">
        <v>18</v>
      </c>
      <c r="D21" s="25"/>
      <c r="E21" s="82">
        <v>21110000</v>
      </c>
      <c r="F21" s="82">
        <v>19560728</v>
      </c>
      <c r="G21" s="81">
        <f t="shared" si="1"/>
        <v>1549272</v>
      </c>
      <c r="H21" s="19"/>
    </row>
    <row r="22" spans="2:8" ht="13.5" customHeight="1">
      <c r="B22" s="26"/>
      <c r="C22" s="27" t="s">
        <v>19</v>
      </c>
      <c r="D22" s="28"/>
      <c r="E22" s="83">
        <v>1000000</v>
      </c>
      <c r="F22" s="83">
        <v>992860</v>
      </c>
      <c r="G22" s="81">
        <f t="shared" si="1"/>
        <v>7140</v>
      </c>
      <c r="H22" s="19"/>
    </row>
    <row r="23" spans="2:8" ht="13.5" customHeight="1">
      <c r="B23" s="26"/>
      <c r="C23" s="27" t="s">
        <v>20</v>
      </c>
      <c r="D23" s="28"/>
      <c r="E23" s="83">
        <v>7660000</v>
      </c>
      <c r="F23" s="83">
        <v>7660000</v>
      </c>
      <c r="G23" s="81">
        <f t="shared" si="1"/>
        <v>0</v>
      </c>
      <c r="H23" s="19"/>
    </row>
    <row r="24" spans="2:8" ht="13.5" customHeight="1">
      <c r="B24" s="26"/>
      <c r="C24" s="27" t="s">
        <v>21</v>
      </c>
      <c r="D24" s="28"/>
      <c r="E24" s="83">
        <v>10000000</v>
      </c>
      <c r="F24" s="83">
        <v>361800</v>
      </c>
      <c r="G24" s="81">
        <f t="shared" si="1"/>
        <v>9638200</v>
      </c>
      <c r="H24" s="19"/>
    </row>
    <row r="25" spans="2:8" ht="13.5" customHeight="1">
      <c r="B25" s="26"/>
      <c r="C25" s="27" t="s">
        <v>22</v>
      </c>
      <c r="D25" s="28"/>
      <c r="E25" s="83">
        <v>3000000</v>
      </c>
      <c r="F25" s="83">
        <v>3842200</v>
      </c>
      <c r="G25" s="81">
        <f t="shared" si="1"/>
        <v>-842200</v>
      </c>
      <c r="H25" s="19"/>
    </row>
    <row r="26" spans="2:8" ht="13.5" customHeight="1">
      <c r="B26" s="26"/>
      <c r="C26" s="27" t="s">
        <v>23</v>
      </c>
      <c r="D26" s="28"/>
      <c r="E26" s="83">
        <v>0</v>
      </c>
      <c r="F26" s="83">
        <v>11535025</v>
      </c>
      <c r="G26" s="81">
        <f t="shared" si="1"/>
        <v>-11535025</v>
      </c>
      <c r="H26" s="19"/>
    </row>
    <row r="27" spans="2:8" ht="13.5" customHeight="1">
      <c r="B27" s="26"/>
      <c r="C27" s="27" t="s">
        <v>24</v>
      </c>
      <c r="D27" s="28"/>
      <c r="E27" s="83">
        <v>43000000</v>
      </c>
      <c r="F27" s="83">
        <v>51141384</v>
      </c>
      <c r="G27" s="81">
        <f>E27-F27</f>
        <v>-8141384</v>
      </c>
      <c r="H27" s="19"/>
    </row>
    <row r="28" spans="2:7" ht="13.5" customHeight="1">
      <c r="B28" s="23"/>
      <c r="C28" s="24" t="s">
        <v>49</v>
      </c>
      <c r="D28" s="25"/>
      <c r="E28" s="82">
        <v>0</v>
      </c>
      <c r="F28" s="82">
        <v>-2089760</v>
      </c>
      <c r="G28" s="88">
        <f>E28-F28</f>
        <v>2089760</v>
      </c>
    </row>
    <row r="29" spans="2:7" ht="13.5" customHeight="1">
      <c r="B29" s="26"/>
      <c r="C29" s="27" t="s">
        <v>25</v>
      </c>
      <c r="D29" s="28"/>
      <c r="E29" s="83">
        <v>485558465</v>
      </c>
      <c r="F29" s="83">
        <v>486906578</v>
      </c>
      <c r="G29" s="81">
        <f t="shared" si="1"/>
        <v>-1348113</v>
      </c>
    </row>
    <row r="30" spans="2:7" ht="13.5" customHeight="1" thickBot="1">
      <c r="B30" s="48" t="s">
        <v>26</v>
      </c>
      <c r="C30" s="49"/>
      <c r="D30" s="50"/>
      <c r="E30" s="85">
        <f>SUM(E19:E27)+SUM(E28:E29)</f>
        <v>748846465</v>
      </c>
      <c r="F30" s="85">
        <f>SUM(F19:F29)</f>
        <v>756642989</v>
      </c>
      <c r="G30" s="85">
        <f>E30-F30</f>
        <v>-7796524</v>
      </c>
    </row>
    <row r="31" ht="13.5" customHeight="1" thickTop="1"/>
    <row r="32" spans="2:7" ht="13.5" customHeight="1">
      <c r="B32" s="16" t="s">
        <v>59</v>
      </c>
      <c r="D32" s="18"/>
      <c r="E32" s="65"/>
      <c r="F32" s="65"/>
      <c r="G32" s="101" t="s">
        <v>50</v>
      </c>
    </row>
    <row r="33" spans="1:7" ht="13.5" customHeight="1">
      <c r="A33" s="105"/>
      <c r="B33" s="1" t="s">
        <v>0</v>
      </c>
      <c r="C33" s="2" t="s">
        <v>0</v>
      </c>
      <c r="D33" s="3" t="s">
        <v>36</v>
      </c>
      <c r="E33" s="67" t="s">
        <v>51</v>
      </c>
      <c r="F33" s="67" t="s">
        <v>52</v>
      </c>
      <c r="G33" s="67" t="s">
        <v>53</v>
      </c>
    </row>
    <row r="34" spans="1:7" ht="13.5" customHeight="1">
      <c r="A34" s="136" t="s">
        <v>73</v>
      </c>
      <c r="B34" s="106"/>
      <c r="C34" s="37" t="s">
        <v>1</v>
      </c>
      <c r="D34" s="39"/>
      <c r="E34" s="102">
        <v>53470000</v>
      </c>
      <c r="F34" s="102">
        <v>54213595</v>
      </c>
      <c r="G34" s="91">
        <f aca="true" t="shared" si="2" ref="G34:G39">E34-F34</f>
        <v>-743595</v>
      </c>
    </row>
    <row r="35" spans="1:7" ht="13.5" customHeight="1">
      <c r="A35" s="137"/>
      <c r="B35" s="107"/>
      <c r="C35" s="23" t="s">
        <v>27</v>
      </c>
      <c r="D35" s="25"/>
      <c r="E35" s="82">
        <v>300000</v>
      </c>
      <c r="F35" s="82">
        <v>426000</v>
      </c>
      <c r="G35" s="88">
        <f t="shared" si="2"/>
        <v>-126000</v>
      </c>
    </row>
    <row r="36" spans="1:7" ht="13.5" customHeight="1">
      <c r="A36" s="137"/>
      <c r="B36" s="107"/>
      <c r="C36" s="23" t="s">
        <v>2</v>
      </c>
      <c r="D36" s="25"/>
      <c r="E36" s="82">
        <v>0</v>
      </c>
      <c r="F36" s="82">
        <v>0</v>
      </c>
      <c r="G36" s="81">
        <f t="shared" si="2"/>
        <v>0</v>
      </c>
    </row>
    <row r="37" spans="1:7" ht="13.5" customHeight="1">
      <c r="A37" s="137"/>
      <c r="B37" s="107"/>
      <c r="C37" s="23" t="s">
        <v>60</v>
      </c>
      <c r="D37" s="25"/>
      <c r="E37" s="82">
        <v>155865290</v>
      </c>
      <c r="F37" s="82">
        <v>155865290</v>
      </c>
      <c r="G37" s="81">
        <f t="shared" si="2"/>
        <v>0</v>
      </c>
    </row>
    <row r="38" spans="1:7" ht="13.5" customHeight="1">
      <c r="A38" s="137"/>
      <c r="B38" s="107"/>
      <c r="C38" s="23" t="s">
        <v>61</v>
      </c>
      <c r="D38" s="25"/>
      <c r="E38" s="82">
        <v>11665000</v>
      </c>
      <c r="F38" s="82">
        <v>11691210</v>
      </c>
      <c r="G38" s="81">
        <f t="shared" si="2"/>
        <v>-26210</v>
      </c>
    </row>
    <row r="39" spans="1:7" ht="13.5" customHeight="1">
      <c r="A39" s="137"/>
      <c r="B39" s="107"/>
      <c r="C39" s="47" t="s">
        <v>62</v>
      </c>
      <c r="D39" s="30"/>
      <c r="E39" s="103">
        <v>1200000</v>
      </c>
      <c r="F39" s="103">
        <v>1535324</v>
      </c>
      <c r="G39" s="92">
        <f t="shared" si="2"/>
        <v>-335324</v>
      </c>
    </row>
    <row r="40" spans="1:7" ht="13.5" customHeight="1">
      <c r="A40" s="137"/>
      <c r="B40" s="11" t="s">
        <v>63</v>
      </c>
      <c r="C40" s="62"/>
      <c r="D40" s="63"/>
      <c r="E40" s="86">
        <f>SUM(E34:E39)</f>
        <v>222500290</v>
      </c>
      <c r="F40" s="86">
        <f>SUM(F34:F39)</f>
        <v>223731419</v>
      </c>
      <c r="G40" s="104">
        <f>SUM(G34:G39)</f>
        <v>-1231129</v>
      </c>
    </row>
    <row r="41" spans="1:7" ht="13.5" customHeight="1">
      <c r="A41" s="137"/>
      <c r="B41" s="37"/>
      <c r="C41" s="45" t="s">
        <v>3</v>
      </c>
      <c r="D41" s="46"/>
      <c r="E41" s="80">
        <v>152538000</v>
      </c>
      <c r="F41" s="80">
        <v>152673305</v>
      </c>
      <c r="G41" s="88">
        <f>E41-F41</f>
        <v>-135305</v>
      </c>
    </row>
    <row r="42" spans="1:7" ht="13.5" customHeight="1">
      <c r="A42" s="137"/>
      <c r="B42" s="79"/>
      <c r="C42" s="23" t="s">
        <v>4</v>
      </c>
      <c r="D42" s="25"/>
      <c r="E42" s="82">
        <v>45530000</v>
      </c>
      <c r="F42" s="82">
        <v>42953752</v>
      </c>
      <c r="G42" s="88">
        <f>E42-F42</f>
        <v>2576248</v>
      </c>
    </row>
    <row r="43" spans="1:7" ht="13.5" customHeight="1">
      <c r="A43" s="137"/>
      <c r="B43" s="79"/>
      <c r="C43" s="23" t="s">
        <v>18</v>
      </c>
      <c r="D43" s="25"/>
      <c r="E43" s="82">
        <v>31410000</v>
      </c>
      <c r="F43" s="82">
        <v>29907065</v>
      </c>
      <c r="G43" s="88">
        <f>E43-F43</f>
        <v>1502935</v>
      </c>
    </row>
    <row r="44" spans="1:7" ht="13.5" customHeight="1">
      <c r="A44" s="137"/>
      <c r="B44" s="79"/>
      <c r="C44" s="47" t="s">
        <v>64</v>
      </c>
      <c r="D44" s="30"/>
      <c r="E44" s="103">
        <v>0</v>
      </c>
      <c r="F44" s="103">
        <v>0</v>
      </c>
      <c r="G44" s="92">
        <f>E44-F44</f>
        <v>0</v>
      </c>
    </row>
    <row r="45" spans="1:7" ht="13.5" customHeight="1">
      <c r="A45" s="137"/>
      <c r="B45" s="11" t="s">
        <v>92</v>
      </c>
      <c r="C45" s="62"/>
      <c r="D45" s="63"/>
      <c r="E45" s="86">
        <f>SUM(E41:E44)</f>
        <v>229478000</v>
      </c>
      <c r="F45" s="86">
        <f>SUM(F41:F44)</f>
        <v>225534122</v>
      </c>
      <c r="G45" s="86">
        <f>SUM(G41:G44)</f>
        <v>3943878</v>
      </c>
    </row>
    <row r="46" spans="1:7" ht="13.5" customHeight="1">
      <c r="A46" s="135"/>
      <c r="B46" s="13"/>
      <c r="C46" s="62"/>
      <c r="D46" s="109" t="s">
        <v>65</v>
      </c>
      <c r="E46" s="86">
        <f>E40-E45</f>
        <v>-6977710</v>
      </c>
      <c r="F46" s="86">
        <f>F40-F45</f>
        <v>-1802703</v>
      </c>
      <c r="G46" s="86">
        <f>G40-G45</f>
        <v>-5175007</v>
      </c>
    </row>
    <row r="47" spans="1:7" ht="13.5" customHeight="1">
      <c r="A47" s="133" t="s">
        <v>72</v>
      </c>
      <c r="B47" s="106"/>
      <c r="C47" s="31" t="s">
        <v>66</v>
      </c>
      <c r="D47" s="46"/>
      <c r="E47" s="104">
        <v>0</v>
      </c>
      <c r="F47" s="104">
        <v>0</v>
      </c>
      <c r="G47" s="94">
        <f aca="true" t="shared" si="3" ref="G47:G52">E47-F47</f>
        <v>0</v>
      </c>
    </row>
    <row r="48" spans="1:7" ht="13.5" customHeight="1">
      <c r="A48" s="134"/>
      <c r="B48" s="107"/>
      <c r="C48" s="47" t="s">
        <v>70</v>
      </c>
      <c r="D48" s="30"/>
      <c r="E48" s="103">
        <v>0</v>
      </c>
      <c r="F48" s="103">
        <v>0</v>
      </c>
      <c r="G48" s="87">
        <f t="shared" si="3"/>
        <v>0</v>
      </c>
    </row>
    <row r="49" spans="1:7" ht="13.5" customHeight="1">
      <c r="A49" s="134"/>
      <c r="B49" s="11" t="s">
        <v>68</v>
      </c>
      <c r="C49" s="62"/>
      <c r="D49" s="63"/>
      <c r="E49" s="86">
        <f>SUM(E47:E48)</f>
        <v>0</v>
      </c>
      <c r="F49" s="86">
        <f>SUM(F47:F48)</f>
        <v>0</v>
      </c>
      <c r="G49" s="92">
        <f t="shared" si="3"/>
        <v>0</v>
      </c>
    </row>
    <row r="50" spans="1:7" ht="13.5" customHeight="1">
      <c r="A50" s="134"/>
      <c r="B50" s="106"/>
      <c r="C50" s="21" t="s">
        <v>69</v>
      </c>
      <c r="D50" s="22"/>
      <c r="E50" s="80">
        <v>1000000</v>
      </c>
      <c r="F50" s="80">
        <v>992860</v>
      </c>
      <c r="G50" s="94">
        <f t="shared" si="3"/>
        <v>7140</v>
      </c>
    </row>
    <row r="51" spans="1:7" ht="13.5" customHeight="1">
      <c r="A51" s="134"/>
      <c r="B51" s="107"/>
      <c r="C51" s="29" t="s">
        <v>67</v>
      </c>
      <c r="D51" s="30"/>
      <c r="E51" s="103">
        <v>0</v>
      </c>
      <c r="F51" s="103">
        <v>0</v>
      </c>
      <c r="G51" s="87">
        <f t="shared" si="3"/>
        <v>0</v>
      </c>
    </row>
    <row r="52" spans="1:7" ht="13.5" customHeight="1">
      <c r="A52" s="134"/>
      <c r="B52" s="11" t="s">
        <v>71</v>
      </c>
      <c r="C52" s="62"/>
      <c r="D52" s="63"/>
      <c r="E52" s="86">
        <f>SUM(E50:E51)</f>
        <v>1000000</v>
      </c>
      <c r="F52" s="86">
        <f>SUM(F50:F51)</f>
        <v>992860</v>
      </c>
      <c r="G52" s="92">
        <f t="shared" si="3"/>
        <v>7140</v>
      </c>
    </row>
    <row r="53" spans="1:7" ht="13.5" customHeight="1">
      <c r="A53" s="135"/>
      <c r="B53" s="13"/>
      <c r="C53" s="62"/>
      <c r="D53" s="110" t="s">
        <v>65</v>
      </c>
      <c r="E53" s="92">
        <f>E49-E52</f>
        <v>-1000000</v>
      </c>
      <c r="F53" s="92">
        <f>F49-F52</f>
        <v>-992860</v>
      </c>
      <c r="G53" s="92">
        <f>G49-G52</f>
        <v>-7140</v>
      </c>
    </row>
    <row r="54" spans="1:7" ht="13.5" customHeight="1" thickBot="1">
      <c r="A54" s="126"/>
      <c r="B54" s="49"/>
      <c r="C54" s="49"/>
      <c r="D54" s="112" t="s">
        <v>74</v>
      </c>
      <c r="E54" s="113">
        <f>E46+E53</f>
        <v>-7977710</v>
      </c>
      <c r="F54" s="113">
        <f>F46+F53</f>
        <v>-2795563</v>
      </c>
      <c r="G54" s="113">
        <f>G46+G53</f>
        <v>-5182147</v>
      </c>
    </row>
    <row r="55" spans="1:7" ht="13.5" customHeight="1" thickTop="1">
      <c r="A55" s="138" t="s">
        <v>80</v>
      </c>
      <c r="B55" s="127"/>
      <c r="C55" s="114" t="s">
        <v>28</v>
      </c>
      <c r="D55" s="115"/>
      <c r="E55" s="116">
        <v>0</v>
      </c>
      <c r="F55" s="116">
        <v>0</v>
      </c>
      <c r="G55" s="117"/>
    </row>
    <row r="56" spans="1:7" ht="13.5" customHeight="1">
      <c r="A56" s="137"/>
      <c r="B56" s="107"/>
      <c r="C56" s="47" t="s">
        <v>75</v>
      </c>
      <c r="D56" s="30"/>
      <c r="E56" s="103">
        <v>0</v>
      </c>
      <c r="F56" s="103">
        <v>0</v>
      </c>
      <c r="G56" s="92"/>
    </row>
    <row r="57" spans="1:7" ht="13.5" customHeight="1">
      <c r="A57" s="137"/>
      <c r="B57" s="11" t="s">
        <v>76</v>
      </c>
      <c r="C57" s="62"/>
      <c r="D57" s="63"/>
      <c r="E57" s="86">
        <f>SUM(E55:E56)</f>
        <v>0</v>
      </c>
      <c r="F57" s="86">
        <f>SUM(F55:F56)</f>
        <v>0</v>
      </c>
      <c r="G57" s="86">
        <f>SUM(G55:G56)</f>
        <v>0</v>
      </c>
    </row>
    <row r="58" spans="1:7" ht="13.5" customHeight="1">
      <c r="A58" s="137"/>
      <c r="B58" s="106"/>
      <c r="C58" s="21" t="s">
        <v>5</v>
      </c>
      <c r="D58" s="22"/>
      <c r="E58" s="80">
        <v>0</v>
      </c>
      <c r="F58" s="80">
        <v>3</v>
      </c>
      <c r="G58" s="81">
        <f>E58-F58</f>
        <v>-3</v>
      </c>
    </row>
    <row r="59" spans="1:7" ht="13.5" customHeight="1">
      <c r="A59" s="137"/>
      <c r="B59" s="107"/>
      <c r="C59" s="29" t="s">
        <v>77</v>
      </c>
      <c r="D59" s="30"/>
      <c r="E59" s="103">
        <v>0</v>
      </c>
      <c r="F59" s="103">
        <v>0</v>
      </c>
      <c r="G59" s="92">
        <f>E59-F59</f>
        <v>0</v>
      </c>
    </row>
    <row r="60" spans="1:7" ht="13.5" customHeight="1">
      <c r="A60" s="137"/>
      <c r="B60" s="11" t="s">
        <v>78</v>
      </c>
      <c r="C60" s="62"/>
      <c r="D60" s="63"/>
      <c r="E60" s="86">
        <f>SUM(E58:E59)</f>
        <v>0</v>
      </c>
      <c r="F60" s="86">
        <f>SUM(F58:F59)</f>
        <v>3</v>
      </c>
      <c r="G60" s="86">
        <f>SUM(G58:G59)</f>
        <v>-3</v>
      </c>
    </row>
    <row r="61" spans="1:7" ht="13.5" customHeight="1" thickBot="1">
      <c r="A61" s="139"/>
      <c r="B61" s="49"/>
      <c r="C61" s="49"/>
      <c r="D61" s="112" t="s">
        <v>79</v>
      </c>
      <c r="E61" s="125">
        <f>E57-E60</f>
        <v>0</v>
      </c>
      <c r="F61" s="125">
        <f>F57-F60</f>
        <v>-3</v>
      </c>
      <c r="G61" s="125">
        <f>G57-G60</f>
        <v>3</v>
      </c>
    </row>
    <row r="62" spans="1:7" ht="13.5" customHeight="1" thickTop="1">
      <c r="A62" s="140" t="s">
        <v>81</v>
      </c>
      <c r="B62" s="140"/>
      <c r="C62" s="140"/>
      <c r="D62" s="140"/>
      <c r="E62" s="89">
        <f>E54+E61</f>
        <v>-7977710</v>
      </c>
      <c r="F62" s="89">
        <f>F54+F61</f>
        <v>-2795566</v>
      </c>
      <c r="G62" s="92">
        <f>E62-F62</f>
        <v>-5182144</v>
      </c>
    </row>
    <row r="63" spans="1:7" ht="13.5" customHeight="1">
      <c r="A63" s="141" t="s">
        <v>82</v>
      </c>
      <c r="B63" s="141"/>
      <c r="C63" s="141"/>
      <c r="D63" s="141"/>
      <c r="E63" s="98">
        <v>-21722204</v>
      </c>
      <c r="F63" s="99">
        <v>-20334104</v>
      </c>
      <c r="G63" s="92">
        <f>E63-F63</f>
        <v>-1388100</v>
      </c>
    </row>
    <row r="64" spans="1:7" ht="13.5" customHeight="1">
      <c r="A64" s="131" t="s">
        <v>83</v>
      </c>
      <c r="B64" s="131"/>
      <c r="C64" s="131"/>
      <c r="D64" s="131"/>
      <c r="E64" s="98">
        <f>E62+E63</f>
        <v>-29699914</v>
      </c>
      <c r="F64" s="98">
        <f>F62+F63</f>
        <v>-23129670</v>
      </c>
      <c r="G64" s="92">
        <f>E64-F64</f>
        <v>-6570244</v>
      </c>
    </row>
    <row r="65" spans="1:7" ht="13.5" customHeight="1">
      <c r="A65" s="131" t="s">
        <v>84</v>
      </c>
      <c r="B65" s="131"/>
      <c r="C65" s="131"/>
      <c r="D65" s="131"/>
      <c r="E65" s="98">
        <v>89840839</v>
      </c>
      <c r="F65" s="98">
        <v>89840839</v>
      </c>
      <c r="G65" s="92">
        <f>E65-F65</f>
        <v>0</v>
      </c>
    </row>
    <row r="66" spans="1:7" ht="13.5" customHeight="1">
      <c r="A66" s="131" t="s">
        <v>85</v>
      </c>
      <c r="B66" s="131"/>
      <c r="C66" s="131"/>
      <c r="D66" s="131"/>
      <c r="E66" s="98">
        <v>0</v>
      </c>
      <c r="F66" s="98">
        <v>0</v>
      </c>
      <c r="G66" s="92">
        <f>E66-F66</f>
        <v>0</v>
      </c>
    </row>
    <row r="67" spans="1:7" ht="13.5" customHeight="1">
      <c r="A67" s="131" t="s">
        <v>86</v>
      </c>
      <c r="B67" s="131"/>
      <c r="C67" s="131"/>
      <c r="D67" s="131"/>
      <c r="E67" s="90">
        <f>E64+E65+E66</f>
        <v>60140925</v>
      </c>
      <c r="F67" s="90">
        <f>F64+F65+F66</f>
        <v>66711169</v>
      </c>
      <c r="G67" s="128">
        <f>G64+G65+G66</f>
        <v>-6570244</v>
      </c>
    </row>
    <row r="68" spans="1:7" ht="13.5" customHeight="1">
      <c r="A68" s="118"/>
      <c r="B68" s="118"/>
      <c r="C68" s="118"/>
      <c r="D68" s="118"/>
      <c r="E68" s="120"/>
      <c r="F68" s="120"/>
      <c r="G68" s="120"/>
    </row>
    <row r="69" spans="1:7" ht="13.5" customHeight="1">
      <c r="A69" s="132" t="s">
        <v>87</v>
      </c>
      <c r="B69" s="132"/>
      <c r="C69" s="132"/>
      <c r="D69" s="132"/>
      <c r="E69" s="119"/>
      <c r="F69" s="119"/>
      <c r="G69" s="119"/>
    </row>
    <row r="70" spans="1:7" ht="13.5" customHeight="1">
      <c r="A70" s="121" t="s">
        <v>88</v>
      </c>
      <c r="B70" s="122"/>
      <c r="C70" s="122"/>
      <c r="D70" s="123"/>
      <c r="E70" s="124">
        <v>222500290</v>
      </c>
      <c r="F70" s="124">
        <v>223731419</v>
      </c>
      <c r="G70" s="124">
        <f>E70-F70</f>
        <v>-1231129</v>
      </c>
    </row>
    <row r="71" spans="1:7" ht="13.5" customHeight="1">
      <c r="A71" s="121" t="s">
        <v>89</v>
      </c>
      <c r="B71" s="122"/>
      <c r="C71" s="122"/>
      <c r="D71" s="123"/>
      <c r="E71" s="124">
        <v>230978000</v>
      </c>
      <c r="F71" s="124">
        <v>226526985</v>
      </c>
      <c r="G71" s="124">
        <f>E71-F71</f>
        <v>4451015</v>
      </c>
    </row>
    <row r="72" spans="1:7" ht="13.5" customHeight="1">
      <c r="A72" s="108"/>
      <c r="B72" s="108"/>
      <c r="C72" s="108"/>
      <c r="D72" s="108"/>
      <c r="E72" s="119"/>
      <c r="F72" s="119"/>
      <c r="G72" s="119"/>
    </row>
    <row r="73" spans="2:7" ht="13.5" customHeight="1">
      <c r="B73" s="4"/>
      <c r="C73" s="4"/>
      <c r="D73" s="4"/>
      <c r="E73" s="69"/>
      <c r="F73" s="69"/>
      <c r="G73" s="69"/>
    </row>
    <row r="74" spans="2:7" ht="13.5" customHeight="1">
      <c r="B74" s="33" t="s">
        <v>29</v>
      </c>
      <c r="D74" s="34"/>
      <c r="G74" s="101" t="str">
        <f>G32</f>
        <v>（単位:円）</v>
      </c>
    </row>
    <row r="75" spans="2:7" ht="13.5" customHeight="1">
      <c r="B75" s="35" t="s">
        <v>38</v>
      </c>
      <c r="C75" s="36"/>
      <c r="D75" s="36"/>
      <c r="E75" s="70"/>
      <c r="F75" s="70"/>
      <c r="G75" s="71"/>
    </row>
    <row r="76" spans="2:7" ht="13.5" customHeight="1">
      <c r="B76" s="5"/>
      <c r="C76" s="6"/>
      <c r="D76" s="7" t="s">
        <v>36</v>
      </c>
      <c r="E76" s="67" t="s">
        <v>54</v>
      </c>
      <c r="F76" s="67" t="s">
        <v>55</v>
      </c>
      <c r="G76" s="72" t="s">
        <v>57</v>
      </c>
    </row>
    <row r="77" spans="2:7" ht="13.5" customHeight="1">
      <c r="B77" s="37"/>
      <c r="C77" s="38" t="s">
        <v>30</v>
      </c>
      <c r="D77" s="39"/>
      <c r="E77" s="102">
        <v>984078585</v>
      </c>
      <c r="F77" s="102">
        <v>996615104</v>
      </c>
      <c r="G77" s="91">
        <f>E77-F77</f>
        <v>-12536519</v>
      </c>
    </row>
    <row r="78" spans="2:7" ht="13.5" customHeight="1">
      <c r="B78" s="47"/>
      <c r="C78" s="29" t="s">
        <v>31</v>
      </c>
      <c r="D78" s="30"/>
      <c r="E78" s="103">
        <v>492830901</v>
      </c>
      <c r="F78" s="103">
        <v>488063035</v>
      </c>
      <c r="G78" s="92">
        <f>E78-F78</f>
        <v>4767866</v>
      </c>
    </row>
    <row r="79" spans="2:7" ht="13.5" customHeight="1" thickBot="1">
      <c r="B79" s="40" t="s">
        <v>35</v>
      </c>
      <c r="C79" s="41"/>
      <c r="D79" s="42"/>
      <c r="E79" s="93">
        <f>E77+E78</f>
        <v>1476909486</v>
      </c>
      <c r="F79" s="93">
        <f>F77+F78</f>
        <v>1484678139</v>
      </c>
      <c r="G79" s="93">
        <f>E79-F79</f>
        <v>-7768653</v>
      </c>
    </row>
    <row r="80" spans="2:7" ht="14.25" customHeight="1" thickTop="1">
      <c r="B80" s="43" t="s">
        <v>37</v>
      </c>
      <c r="C80" s="44"/>
      <c r="D80" s="44"/>
      <c r="E80" s="73"/>
      <c r="F80" s="73"/>
      <c r="G80" s="74"/>
    </row>
    <row r="81" spans="2:7" ht="14.25" customHeight="1">
      <c r="B81" s="8"/>
      <c r="C81" s="9"/>
      <c r="D81" s="10" t="s">
        <v>36</v>
      </c>
      <c r="E81" s="67" t="s">
        <v>54</v>
      </c>
      <c r="F81" s="67" t="s">
        <v>55</v>
      </c>
      <c r="G81" s="72" t="s">
        <v>57</v>
      </c>
    </row>
    <row r="82" spans="2:7" ht="14.25" customHeight="1">
      <c r="B82" s="45"/>
      <c r="C82" s="31" t="s">
        <v>32</v>
      </c>
      <c r="D82" s="46"/>
      <c r="E82" s="104">
        <v>95555280</v>
      </c>
      <c r="F82" s="104">
        <v>101575894</v>
      </c>
      <c r="G82" s="94">
        <f aca="true" t="shared" si="4" ref="G82:G88">E82-F82</f>
        <v>-6020614</v>
      </c>
    </row>
    <row r="83" spans="2:7" ht="14.25" customHeight="1">
      <c r="B83" s="47"/>
      <c r="C83" s="29" t="s">
        <v>33</v>
      </c>
      <c r="D83" s="30"/>
      <c r="E83" s="103">
        <v>11051787</v>
      </c>
      <c r="F83" s="103">
        <v>10004260</v>
      </c>
      <c r="G83" s="92">
        <f t="shared" si="4"/>
        <v>1047527</v>
      </c>
    </row>
    <row r="84" spans="2:7" ht="14.25" customHeight="1" thickBot="1">
      <c r="B84" s="48" t="s">
        <v>34</v>
      </c>
      <c r="C84" s="49"/>
      <c r="D84" s="50"/>
      <c r="E84" s="85">
        <f>E82+E83</f>
        <v>106607067</v>
      </c>
      <c r="F84" s="85">
        <f>F82+F83</f>
        <v>111580154</v>
      </c>
      <c r="G84" s="85">
        <f t="shared" si="4"/>
        <v>-4973087</v>
      </c>
    </row>
    <row r="85" spans="2:7" ht="14.25" customHeight="1" thickTop="1">
      <c r="B85" s="11" t="s">
        <v>93</v>
      </c>
      <c r="C85" s="51"/>
      <c r="D85" s="51"/>
      <c r="E85" s="75"/>
      <c r="F85" s="75"/>
      <c r="G85" s="76"/>
    </row>
    <row r="86" spans="2:7" ht="14.25" customHeight="1">
      <c r="B86" s="1"/>
      <c r="C86" s="2"/>
      <c r="D86" s="3" t="s">
        <v>36</v>
      </c>
      <c r="E86" s="67" t="s">
        <v>54</v>
      </c>
      <c r="F86" s="67" t="s">
        <v>55</v>
      </c>
      <c r="G86" s="67" t="s">
        <v>57</v>
      </c>
    </row>
    <row r="87" spans="2:7" ht="14.25" customHeight="1">
      <c r="B87" s="20"/>
      <c r="C87" s="21" t="s">
        <v>94</v>
      </c>
      <c r="D87" s="22"/>
      <c r="E87" s="80">
        <v>1303591250</v>
      </c>
      <c r="F87" s="80">
        <v>1283257146</v>
      </c>
      <c r="G87" s="81">
        <f t="shared" si="4"/>
        <v>20334104</v>
      </c>
    </row>
    <row r="88" spans="2:7" ht="14.25" customHeight="1">
      <c r="B88" s="47"/>
      <c r="C88" s="29" t="s">
        <v>95</v>
      </c>
      <c r="D88" s="30"/>
      <c r="E88" s="103">
        <v>66711169</v>
      </c>
      <c r="F88" s="103">
        <v>89840839</v>
      </c>
      <c r="G88" s="92">
        <f t="shared" si="4"/>
        <v>-23129670</v>
      </c>
    </row>
    <row r="89" spans="2:7" ht="14.25" customHeight="1" thickBot="1">
      <c r="B89" s="48" t="s">
        <v>96</v>
      </c>
      <c r="C89" s="111"/>
      <c r="D89" s="130"/>
      <c r="E89" s="85">
        <f>E87+E88</f>
        <v>1370302419</v>
      </c>
      <c r="F89" s="85">
        <f>F87+F88</f>
        <v>1373097985</v>
      </c>
      <c r="G89" s="85">
        <f>G87+G88</f>
        <v>-2795566</v>
      </c>
    </row>
    <row r="90" spans="2:7" ht="14.25" customHeight="1" thickBot="1" thickTop="1">
      <c r="B90" s="40" t="s">
        <v>97</v>
      </c>
      <c r="C90" s="41"/>
      <c r="D90" s="42"/>
      <c r="E90" s="129">
        <f>E84+E89</f>
        <v>1476909486</v>
      </c>
      <c r="F90" s="129">
        <f>F84+F89</f>
        <v>1484678139</v>
      </c>
      <c r="G90" s="129">
        <f>G84+G89</f>
        <v>-7768653</v>
      </c>
    </row>
    <row r="91" spans="2:7" ht="14.25" customHeight="1" thickTop="1">
      <c r="B91" s="60"/>
      <c r="C91" s="60"/>
      <c r="D91" s="60"/>
      <c r="E91" s="68"/>
      <c r="F91" s="68"/>
      <c r="G91" s="68"/>
    </row>
    <row r="93" spans="2:7" ht="14.25" customHeight="1">
      <c r="B93" s="15" t="s">
        <v>46</v>
      </c>
      <c r="C93" s="14"/>
      <c r="D93" s="14"/>
      <c r="E93" s="101" t="str">
        <f>G32</f>
        <v>（単位:円）</v>
      </c>
      <c r="F93" s="66"/>
      <c r="G93" s="77"/>
    </row>
    <row r="94" spans="2:6" ht="14.25" customHeight="1">
      <c r="B94" s="52"/>
      <c r="C94" s="53"/>
      <c r="D94" s="53"/>
      <c r="E94" s="95"/>
      <c r="F94" s="78"/>
    </row>
    <row r="95" spans="2:6" ht="14.25" customHeight="1">
      <c r="B95" s="54" t="s">
        <v>39</v>
      </c>
      <c r="C95" s="55"/>
      <c r="D95" s="55"/>
      <c r="E95" s="96">
        <f>SUM(E96:E97)</f>
        <v>1476909486</v>
      </c>
      <c r="F95" s="78"/>
    </row>
    <row r="96" spans="2:6" ht="14.25" customHeight="1">
      <c r="B96" s="54"/>
      <c r="C96" s="55" t="s">
        <v>40</v>
      </c>
      <c r="D96" s="55"/>
      <c r="E96" s="96">
        <f>E77</f>
        <v>984078585</v>
      </c>
      <c r="F96" s="78"/>
    </row>
    <row r="97" spans="2:6" ht="14.25" customHeight="1">
      <c r="B97" s="54"/>
      <c r="C97" s="55" t="s">
        <v>41</v>
      </c>
      <c r="D97" s="55"/>
      <c r="E97" s="96">
        <f>E78</f>
        <v>492830901</v>
      </c>
      <c r="F97" s="78"/>
    </row>
    <row r="98" spans="2:6" ht="14.25" customHeight="1">
      <c r="B98" s="54"/>
      <c r="C98" s="55"/>
      <c r="D98" s="55"/>
      <c r="E98" s="96"/>
      <c r="F98" s="78"/>
    </row>
    <row r="99" spans="2:6" ht="14.25" customHeight="1">
      <c r="B99" s="54" t="s">
        <v>42</v>
      </c>
      <c r="C99" s="55"/>
      <c r="D99" s="55"/>
      <c r="E99" s="96">
        <f>SUM(E100:E101)</f>
        <v>106607067</v>
      </c>
      <c r="F99" s="78"/>
    </row>
    <row r="100" spans="2:6" ht="14.25" customHeight="1">
      <c r="B100" s="54"/>
      <c r="C100" s="55" t="s">
        <v>43</v>
      </c>
      <c r="D100" s="55"/>
      <c r="E100" s="96">
        <f>E82</f>
        <v>95555280</v>
      </c>
      <c r="F100" s="78"/>
    </row>
    <row r="101" spans="2:6" ht="14.25" customHeight="1">
      <c r="B101" s="54"/>
      <c r="C101" s="55" t="s">
        <v>44</v>
      </c>
      <c r="D101" s="55"/>
      <c r="E101" s="96">
        <f>E83</f>
        <v>11051787</v>
      </c>
      <c r="F101" s="78"/>
    </row>
    <row r="102" spans="2:6" ht="14.25" customHeight="1">
      <c r="B102" s="54"/>
      <c r="C102" s="55"/>
      <c r="D102" s="55"/>
      <c r="E102" s="96"/>
      <c r="F102" s="78"/>
    </row>
    <row r="103" spans="2:6" ht="14.25" customHeight="1">
      <c r="B103" s="54" t="s">
        <v>45</v>
      </c>
      <c r="C103" s="55"/>
      <c r="D103" s="55"/>
      <c r="E103" s="96">
        <f>E95-E99</f>
        <v>1370302419</v>
      </c>
      <c r="F103" s="78"/>
    </row>
    <row r="104" spans="2:6" ht="14.25" customHeight="1">
      <c r="B104" s="56"/>
      <c r="C104" s="57"/>
      <c r="D104" s="57"/>
      <c r="E104" s="97"/>
      <c r="F104" s="78"/>
    </row>
  </sheetData>
  <sheetProtection/>
  <mergeCells count="11">
    <mergeCell ref="E1:G1"/>
    <mergeCell ref="A64:D64"/>
    <mergeCell ref="A65:D65"/>
    <mergeCell ref="A66:D66"/>
    <mergeCell ref="A67:D67"/>
    <mergeCell ref="A69:D69"/>
    <mergeCell ref="A47:A53"/>
    <mergeCell ref="A34:A46"/>
    <mergeCell ref="A55:A61"/>
    <mergeCell ref="A62:D62"/>
    <mergeCell ref="A63:D63"/>
  </mergeCells>
  <dataValidations count="2">
    <dataValidation allowBlank="1" showInputMessage="1" showErrorMessage="1" imeMode="off" sqref="E77:F78 E60:G60 E58:F59 E57:G57 E54:F56 G54 E34:F52 G45:G46 G40 E5:F17 E19:F29 E63:F66 E90:G90 E82:F83 E87:F88"/>
    <dataValidation allowBlank="1" showInputMessage="1" showErrorMessage="1" imeMode="on" sqref="E1:G1"/>
  </dataValidations>
  <printOptions horizontalCentered="1"/>
  <pageMargins left="0.97" right="0.39" top="0.41" bottom="0.21" header="0.31496062992125984" footer="0.3149606299212598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松葉幼稚園</cp:lastModifiedBy>
  <cp:lastPrinted>2018-08-01T06:47:49Z</cp:lastPrinted>
  <dcterms:created xsi:type="dcterms:W3CDTF">2009-04-24T05:22:10Z</dcterms:created>
  <dcterms:modified xsi:type="dcterms:W3CDTF">2020-08-17T02:51:15Z</dcterms:modified>
  <cp:category/>
  <cp:version/>
  <cp:contentType/>
  <cp:contentStatus/>
</cp:coreProperties>
</file>