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265" activeTab="0"/>
  </bookViews>
  <sheets>
    <sheet name="計算書類 " sheetId="1" r:id="rId1"/>
  </sheets>
  <definedNames>
    <definedName name="_xlfn.IFERROR" hidden="1">#NAME?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<sst xmlns="http://schemas.openxmlformats.org/spreadsheetml/2006/main" count="144" uniqueCount="95">
  <si>
    <t>消費収支計算書</t>
  </si>
  <si>
    <t>科　　　　目</t>
  </si>
  <si>
    <t>学生生徒等納付金</t>
  </si>
  <si>
    <t>寄付金</t>
  </si>
  <si>
    <t>補助金</t>
  </si>
  <si>
    <t>資産運用収入</t>
  </si>
  <si>
    <t>事業収入</t>
  </si>
  <si>
    <t>雑収入</t>
  </si>
  <si>
    <t>人件費</t>
  </si>
  <si>
    <t>教育研究経費</t>
  </si>
  <si>
    <t>管理経費</t>
  </si>
  <si>
    <t>借入金等利息</t>
  </si>
  <si>
    <t>資産処分差額</t>
  </si>
  <si>
    <t>消費支出の部合計</t>
  </si>
  <si>
    <t>資金収支計算書</t>
  </si>
  <si>
    <t>学生生徒等納付金収入</t>
  </si>
  <si>
    <t>手数料収入</t>
  </si>
  <si>
    <t>寄付金収入</t>
  </si>
  <si>
    <t>補助金収入</t>
  </si>
  <si>
    <t>資産売却収入</t>
  </si>
  <si>
    <t>雑収入</t>
  </si>
  <si>
    <t>借入金等収入</t>
  </si>
  <si>
    <t>前受金収入</t>
  </si>
  <si>
    <t>その他の収入</t>
  </si>
  <si>
    <t>前年度繰越支払資金</t>
  </si>
  <si>
    <t>収入の部合計</t>
  </si>
  <si>
    <t>教育研究経費支出</t>
  </si>
  <si>
    <t>管理経費支出</t>
  </si>
  <si>
    <t>借入金等利息支出</t>
  </si>
  <si>
    <t>借入金等返済支出</t>
  </si>
  <si>
    <t>施設関係支出</t>
  </si>
  <si>
    <t>設備関係支出</t>
  </si>
  <si>
    <t>資産運用支出</t>
  </si>
  <si>
    <t>その他の支出</t>
  </si>
  <si>
    <t>次年度繰越支払資金</t>
  </si>
  <si>
    <t>支出の部合計</t>
  </si>
  <si>
    <t>手数料</t>
  </si>
  <si>
    <t>資産売却差額</t>
  </si>
  <si>
    <t>消費収入の部合計</t>
  </si>
  <si>
    <t>徴収不能額</t>
  </si>
  <si>
    <t>貸借対照表</t>
  </si>
  <si>
    <t>固定資産</t>
  </si>
  <si>
    <t>流動資産</t>
  </si>
  <si>
    <t>固定負債</t>
  </si>
  <si>
    <t>流動負債</t>
  </si>
  <si>
    <t>負債の部合計</t>
  </si>
  <si>
    <t>資産の部合計</t>
  </si>
  <si>
    <t>第１号基本金</t>
  </si>
  <si>
    <t>第２号基本金</t>
  </si>
  <si>
    <t>第３号基本金</t>
  </si>
  <si>
    <t>第４号基本金</t>
  </si>
  <si>
    <t>基本金の部合計</t>
  </si>
  <si>
    <t>消費収支差額の部合計</t>
  </si>
  <si>
    <t>負債の部、基本金の部及び消費収支差額の部合計</t>
  </si>
  <si>
    <t>　　科　　　　目</t>
  </si>
  <si>
    <t>消 費 収 支 差 額 の 部</t>
  </si>
  <si>
    <t>基　本　金　の　部</t>
  </si>
  <si>
    <t>負　債　の　部</t>
  </si>
  <si>
    <t>資　産　の　部</t>
  </si>
  <si>
    <t>１．資産総額</t>
  </si>
  <si>
    <t>Ⅰ固定資産</t>
  </si>
  <si>
    <t>Ⅱ流動資産</t>
  </si>
  <si>
    <t>２．負債総額</t>
  </si>
  <si>
    <t>Ⅰ固定負債</t>
  </si>
  <si>
    <t>Ⅱ流動負債</t>
  </si>
  <si>
    <t>３．正味財産</t>
  </si>
  <si>
    <t>財産目録</t>
  </si>
  <si>
    <t>資金収入調整勘定</t>
  </si>
  <si>
    <t>人件費支出</t>
  </si>
  <si>
    <t>資金支出調整勘定</t>
  </si>
  <si>
    <t>帰属収入合計</t>
  </si>
  <si>
    <t>基本金組入額合計</t>
  </si>
  <si>
    <t>（単位:円）</t>
  </si>
  <si>
    <t>予　算</t>
  </si>
  <si>
    <t>決　算</t>
  </si>
  <si>
    <t>差　異</t>
  </si>
  <si>
    <t>本年度末</t>
  </si>
  <si>
    <t>前年度末</t>
  </si>
  <si>
    <t>]</t>
  </si>
  <si>
    <t>前年度繰越消費収入(支出)超過額</t>
  </si>
  <si>
    <t>翌年度繰越消費収入(支出)超過額</t>
  </si>
  <si>
    <t>基本金取崩額</t>
  </si>
  <si>
    <t>[予備費]</t>
  </si>
  <si>
    <t>翌年度繰越消費収入(支出)超過額</t>
  </si>
  <si>
    <t>増　減</t>
  </si>
  <si>
    <t>(　　)年度消費支出準備金</t>
  </si>
  <si>
    <t>消費収入の部</t>
  </si>
  <si>
    <t>消費支出の部</t>
  </si>
  <si>
    <t>支　出　の　部</t>
  </si>
  <si>
    <t>収　入　の　部</t>
  </si>
  <si>
    <t>当年度消費収入(支出)超過額</t>
  </si>
  <si>
    <t>(　　)年度消費支出準備金繰入額</t>
  </si>
  <si>
    <t>(　　)年度消費支出準備金取崩額</t>
  </si>
  <si>
    <t>松葉幼稚園</t>
  </si>
  <si>
    <t>平成２３年度              [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</si>
</sst>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000;&quot;△ &quot;#,##0.0000"/>
    <numFmt numFmtId="178" formatCode="0.00_ "/>
    <numFmt numFmtId="179" formatCode="0_ "/>
    <numFmt numFmtId="180" formatCode="#,##0_ "/>
    <numFmt numFmtId="181" formatCode="[&lt;=999]000;[&lt;=9999]000\-00;000\-0000"/>
    <numFmt numFmtId="182" formatCode="_ * #,##0_ ;_ * \△#,##0_ ;_ * &quot;△&quot;_ ;_ @_ "/>
    <numFmt numFmtId="183" formatCode="_ * #,##0_ ;_ * \△#,##0_ ;_ * &quot;_&quot;_ ;_ @_ "/>
    <numFmt numFmtId="184" formatCode="_ * #,##0_ ;_ * \△#,##0_ ;_ * &quot;　&quot;_ ;_ @_ "/>
    <numFmt numFmtId="185" formatCode="_ * #,##0_ ;_ * \△#,##0_ ;_ * &quot;0&quot;_ ;_ @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sz val="12"/>
      <color indexed="8"/>
      <name val="ＭＳ 明朝"/>
      <family val="1"/>
    </font>
    <font>
      <u val="single"/>
      <sz val="9.35"/>
      <color indexed="12"/>
      <name val="ＭＳ Ｐゴシック"/>
      <family val="3"/>
    </font>
    <font>
      <u val="single"/>
      <sz val="9.35"/>
      <color indexed="3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 diagonalUp="1">
      <left style="thin"/>
      <right style="thin"/>
      <top style="hair"/>
      <bottom style="thin"/>
      <diagonal style="hair"/>
    </border>
    <border diagonalUp="1">
      <left style="thin"/>
      <right style="thin"/>
      <top style="double"/>
      <bottom style="thin"/>
      <diagonal style="hair"/>
    </border>
    <border diagonalUp="1">
      <left style="thin"/>
      <right style="thin"/>
      <top style="thin"/>
      <bottom style="thin"/>
      <diagonal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 diagonalUp="1">
      <left style="thin"/>
      <right style="thin"/>
      <top style="hair"/>
      <bottom>
        <color indexed="63"/>
      </bottom>
      <diagonal style="hair"/>
    </border>
    <border diagonalUp="1">
      <left style="thin"/>
      <right style="thin"/>
      <top>
        <color indexed="63"/>
      </top>
      <bottom style="thin"/>
      <diagonal style="hair"/>
    </border>
    <border diagonalUp="1">
      <left style="thin"/>
      <right style="thin"/>
      <top>
        <color indexed="63"/>
      </top>
      <bottom>
        <color indexed="63"/>
      </bottom>
      <diagonal style="hair"/>
    </border>
  </borders>
  <cellStyleXfs count="7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1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Font="1" applyAlignment="1">
      <alignment vertical="center"/>
    </xf>
    <xf numFmtId="0" fontId="5" fillId="0" borderId="10" xfId="67" applyFont="1" applyBorder="1" applyAlignment="1">
      <alignment horizontal="center" vertical="center"/>
      <protection/>
    </xf>
    <xf numFmtId="0" fontId="5" fillId="0" borderId="11" xfId="67" applyFont="1" applyBorder="1" applyAlignment="1">
      <alignment horizontal="center" vertical="center"/>
      <protection/>
    </xf>
    <xf numFmtId="0" fontId="5" fillId="0" borderId="12" xfId="67" applyFont="1" applyBorder="1" applyAlignment="1">
      <alignment horizontal="left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6" applyFont="1" applyAlignment="1">
      <alignment horizontal="left" vertical="center"/>
      <protection/>
    </xf>
    <xf numFmtId="0" fontId="5" fillId="0" borderId="13" xfId="67" applyFont="1" applyBorder="1" applyAlignment="1">
      <alignment horizontal="center" vertical="center"/>
      <protection/>
    </xf>
    <xf numFmtId="0" fontId="5" fillId="0" borderId="14" xfId="67" applyFont="1" applyBorder="1" applyAlignment="1">
      <alignment horizontal="center" vertical="center"/>
      <protection/>
    </xf>
    <xf numFmtId="0" fontId="5" fillId="0" borderId="15" xfId="67" applyFont="1" applyBorder="1" applyAlignment="1">
      <alignment horizontal="left" vertical="center"/>
      <protection/>
    </xf>
    <xf numFmtId="0" fontId="5" fillId="0" borderId="16" xfId="67" applyFont="1" applyBorder="1" applyAlignment="1">
      <alignment horizontal="center" vertical="center"/>
      <protection/>
    </xf>
    <xf numFmtId="0" fontId="5" fillId="0" borderId="17" xfId="67" applyFont="1" applyBorder="1" applyAlignment="1">
      <alignment horizontal="center" vertical="center"/>
      <protection/>
    </xf>
    <xf numFmtId="0" fontId="5" fillId="0" borderId="18" xfId="67" applyFont="1" applyBorder="1" applyAlignment="1">
      <alignment horizontal="left" vertical="center"/>
      <protection/>
    </xf>
    <xf numFmtId="0" fontId="5" fillId="0" borderId="19" xfId="67" applyFont="1" applyBorder="1" applyAlignment="1">
      <alignment vertical="center"/>
      <protection/>
    </xf>
    <xf numFmtId="0" fontId="5" fillId="0" borderId="10" xfId="67" applyFont="1" applyBorder="1" applyAlignment="1">
      <alignment vertical="center"/>
      <protection/>
    </xf>
    <xf numFmtId="0" fontId="5" fillId="0" borderId="11" xfId="67" applyFont="1" applyBorder="1" applyAlignment="1">
      <alignment vertical="center"/>
      <protection/>
    </xf>
    <xf numFmtId="0" fontId="5" fillId="0" borderId="12" xfId="67" applyFont="1" applyBorder="1" applyAlignment="1">
      <alignment vertical="center"/>
      <protection/>
    </xf>
    <xf numFmtId="0" fontId="5" fillId="0" borderId="20" xfId="67" applyFont="1" applyBorder="1" applyAlignment="1">
      <alignment horizontal="center" vertical="center"/>
      <protection/>
    </xf>
    <xf numFmtId="0" fontId="5" fillId="0" borderId="21" xfId="67" applyFont="1" applyBorder="1" applyAlignment="1">
      <alignment horizontal="center" vertical="center"/>
      <protection/>
    </xf>
    <xf numFmtId="0" fontId="5" fillId="0" borderId="22" xfId="67" applyFont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66" applyFont="1" applyAlignment="1">
      <alignment vertical="center"/>
      <protection/>
    </xf>
    <xf numFmtId="0" fontId="7" fillId="0" borderId="0" xfId="0" applyFont="1" applyAlignment="1">
      <alignment vertical="center"/>
    </xf>
    <xf numFmtId="0" fontId="4" fillId="0" borderId="0" xfId="66" applyFont="1" applyAlignment="1">
      <alignment vertical="center"/>
      <protection/>
    </xf>
    <xf numFmtId="0" fontId="5" fillId="0" borderId="0" xfId="66" applyFont="1" applyAlignment="1">
      <alignment vertical="center"/>
      <protection/>
    </xf>
    <xf numFmtId="0" fontId="5" fillId="0" borderId="20" xfId="67" applyFont="1" applyBorder="1" applyAlignment="1">
      <alignment vertical="center"/>
      <protection/>
    </xf>
    <xf numFmtId="0" fontId="5" fillId="0" borderId="21" xfId="67" applyFont="1" applyBorder="1" applyAlignment="1">
      <alignment vertical="center"/>
      <protection/>
    </xf>
    <xf numFmtId="0" fontId="5" fillId="0" borderId="22" xfId="67" applyFont="1" applyBorder="1" applyAlignment="1">
      <alignment vertical="center"/>
      <protection/>
    </xf>
    <xf numFmtId="0" fontId="5" fillId="0" borderId="23" xfId="67" applyFont="1" applyBorder="1" applyAlignment="1">
      <alignment vertical="center"/>
      <protection/>
    </xf>
    <xf numFmtId="0" fontId="5" fillId="0" borderId="24" xfId="67" applyFont="1" applyBorder="1" applyAlignment="1">
      <alignment vertical="center"/>
      <protection/>
    </xf>
    <xf numFmtId="0" fontId="5" fillId="0" borderId="25" xfId="67" applyFont="1" applyBorder="1" applyAlignment="1">
      <alignment vertical="center"/>
      <protection/>
    </xf>
    <xf numFmtId="0" fontId="5" fillId="0" borderId="26" xfId="67" applyFont="1" applyBorder="1" applyAlignment="1">
      <alignment vertical="center"/>
      <protection/>
    </xf>
    <xf numFmtId="0" fontId="5" fillId="0" borderId="27" xfId="67" applyFont="1" applyBorder="1" applyAlignment="1">
      <alignment vertical="center"/>
      <protection/>
    </xf>
    <xf numFmtId="0" fontId="5" fillId="0" borderId="28" xfId="67" applyFont="1" applyBorder="1" applyAlignment="1">
      <alignment vertical="center"/>
      <protection/>
    </xf>
    <xf numFmtId="0" fontId="5" fillId="0" borderId="29" xfId="67" applyFont="1" applyBorder="1" applyAlignment="1">
      <alignment vertical="center"/>
      <protection/>
    </xf>
    <xf numFmtId="0" fontId="5" fillId="0" borderId="30" xfId="67" applyFont="1" applyBorder="1" applyAlignment="1">
      <alignment vertical="center"/>
      <protection/>
    </xf>
    <xf numFmtId="0" fontId="5" fillId="0" borderId="14" xfId="67" applyFont="1" applyBorder="1" applyAlignment="1">
      <alignment vertical="center"/>
      <protection/>
    </xf>
    <xf numFmtId="0" fontId="5" fillId="0" borderId="0" xfId="67" applyFont="1" applyBorder="1" applyAlignment="1">
      <alignment vertical="center"/>
      <protection/>
    </xf>
    <xf numFmtId="0" fontId="5" fillId="0" borderId="31" xfId="67" applyFont="1" applyFill="1" applyBorder="1" applyAlignment="1">
      <alignment vertical="center"/>
      <protection/>
    </xf>
    <xf numFmtId="0" fontId="5" fillId="0" borderId="0" xfId="67" applyFont="1" applyFill="1" applyBorder="1" applyAlignment="1">
      <alignment vertical="center"/>
      <protection/>
    </xf>
    <xf numFmtId="0" fontId="5" fillId="0" borderId="32" xfId="67" applyFont="1" applyFill="1" applyBorder="1" applyAlignment="1">
      <alignment vertical="center"/>
      <protection/>
    </xf>
    <xf numFmtId="0" fontId="5" fillId="0" borderId="10" xfId="67" applyFont="1" applyFill="1" applyBorder="1" applyAlignment="1">
      <alignment vertical="center"/>
      <protection/>
    </xf>
    <xf numFmtId="0" fontId="5" fillId="0" borderId="11" xfId="67" applyFont="1" applyFill="1" applyBorder="1" applyAlignment="1">
      <alignment vertical="center"/>
      <protection/>
    </xf>
    <xf numFmtId="0" fontId="5" fillId="0" borderId="12" xfId="67" applyFont="1" applyFill="1" applyBorder="1" applyAlignment="1">
      <alignment vertical="center"/>
      <protection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5" fillId="0" borderId="10" xfId="67" applyFont="1" applyBorder="1" applyAlignment="1">
      <alignment horizontal="left" vertical="center"/>
      <protection/>
    </xf>
    <xf numFmtId="0" fontId="5" fillId="0" borderId="11" xfId="67" applyFont="1" applyBorder="1" applyAlignment="1">
      <alignment horizontal="distributed" vertical="center"/>
      <protection/>
    </xf>
    <xf numFmtId="0" fontId="5" fillId="0" borderId="16" xfId="67" applyFont="1" applyBorder="1" applyAlignment="1">
      <alignment vertical="center"/>
      <protection/>
    </xf>
    <xf numFmtId="0" fontId="5" fillId="0" borderId="17" xfId="67" applyFont="1" applyBorder="1" applyAlignment="1">
      <alignment vertical="center"/>
      <protection/>
    </xf>
    <xf numFmtId="0" fontId="5" fillId="0" borderId="18" xfId="67" applyFont="1" applyBorder="1" applyAlignment="1">
      <alignment vertical="center"/>
      <protection/>
    </xf>
    <xf numFmtId="0" fontId="5" fillId="0" borderId="33" xfId="67" applyFont="1" applyBorder="1" applyAlignment="1">
      <alignment vertical="center"/>
      <protection/>
    </xf>
    <xf numFmtId="0" fontId="5" fillId="0" borderId="34" xfId="67" applyFont="1" applyBorder="1" applyAlignment="1">
      <alignment vertical="center"/>
      <protection/>
    </xf>
    <xf numFmtId="0" fontId="5" fillId="0" borderId="35" xfId="67" applyFont="1" applyBorder="1" applyAlignment="1">
      <alignment vertical="center"/>
      <protection/>
    </xf>
    <xf numFmtId="0" fontId="5" fillId="0" borderId="36" xfId="67" applyFont="1" applyBorder="1" applyAlignment="1">
      <alignment horizontal="left" vertical="center"/>
      <protection/>
    </xf>
    <xf numFmtId="0" fontId="5" fillId="0" borderId="37" xfId="67" applyFont="1" applyBorder="1" applyAlignment="1">
      <alignment horizontal="distributed" vertical="center"/>
      <protection/>
    </xf>
    <xf numFmtId="0" fontId="5" fillId="0" borderId="13" xfId="67" applyFont="1" applyBorder="1" applyAlignment="1">
      <alignment vertical="center"/>
      <protection/>
    </xf>
    <xf numFmtId="0" fontId="5" fillId="0" borderId="15" xfId="67" applyFont="1" applyBorder="1" applyAlignment="1">
      <alignment vertical="center"/>
      <protection/>
    </xf>
    <xf numFmtId="0" fontId="5" fillId="0" borderId="38" xfId="67" applyFont="1" applyBorder="1" applyAlignment="1">
      <alignment vertical="center"/>
      <protection/>
    </xf>
    <xf numFmtId="0" fontId="5" fillId="0" borderId="39" xfId="67" applyFont="1" applyBorder="1" applyAlignment="1">
      <alignment vertical="center"/>
      <protection/>
    </xf>
    <xf numFmtId="0" fontId="5" fillId="0" borderId="40" xfId="67" applyFont="1" applyBorder="1" applyAlignment="1">
      <alignment vertical="center"/>
      <protection/>
    </xf>
    <xf numFmtId="0" fontId="5" fillId="0" borderId="41" xfId="67" applyFont="1" applyBorder="1" applyAlignment="1">
      <alignment vertical="center"/>
      <protection/>
    </xf>
    <xf numFmtId="0" fontId="5" fillId="0" borderId="42" xfId="67" applyFont="1" applyBorder="1" applyAlignment="1">
      <alignment horizontal="distributed" vertical="center"/>
      <protection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31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19" xfId="0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67" applyFont="1" applyBorder="1" applyAlignment="1" applyProtection="1">
      <alignment horizontal="center" vertical="center"/>
      <protection hidden="1"/>
    </xf>
    <xf numFmtId="0" fontId="5" fillId="0" borderId="0" xfId="67" applyFont="1" applyBorder="1" applyAlignment="1" applyProtection="1">
      <alignment vertical="center"/>
      <protection hidden="1"/>
    </xf>
    <xf numFmtId="176" fontId="5" fillId="0" borderId="0" xfId="53" applyNumberFormat="1" applyFont="1" applyBorder="1" applyAlignment="1" applyProtection="1">
      <alignment horizontal="right" vertical="center"/>
      <protection hidden="1" locked="0"/>
    </xf>
    <xf numFmtId="0" fontId="45" fillId="0" borderId="0" xfId="0" applyFont="1" applyAlignment="1">
      <alignment vertical="center"/>
    </xf>
    <xf numFmtId="0" fontId="5" fillId="0" borderId="17" xfId="67" applyFont="1" applyFill="1" applyBorder="1" applyAlignment="1">
      <alignment vertical="center"/>
      <protection/>
    </xf>
    <xf numFmtId="0" fontId="5" fillId="0" borderId="0" xfId="67" applyFont="1" applyBorder="1" applyAlignment="1">
      <alignment horizontal="left" vertical="center" wrapText="1"/>
      <protection/>
    </xf>
    <xf numFmtId="0" fontId="5" fillId="0" borderId="43" xfId="67" applyFont="1" applyBorder="1" applyAlignment="1">
      <alignment vertical="center"/>
      <protection/>
    </xf>
    <xf numFmtId="0" fontId="5" fillId="0" borderId="42" xfId="67" applyFont="1" applyBorder="1" applyAlignment="1">
      <alignment vertical="center"/>
      <protection/>
    </xf>
    <xf numFmtId="0" fontId="5" fillId="0" borderId="44" xfId="67" applyFont="1" applyBorder="1" applyAlignment="1">
      <alignment vertical="center"/>
      <protection/>
    </xf>
    <xf numFmtId="0" fontId="7" fillId="0" borderId="0" xfId="0" applyFont="1" applyAlignment="1">
      <alignment vertical="center" shrinkToFit="1"/>
    </xf>
    <xf numFmtId="0" fontId="5" fillId="0" borderId="0" xfId="66" applyFont="1" applyAlignment="1">
      <alignment vertical="center" shrinkToFit="1"/>
      <protection/>
    </xf>
    <xf numFmtId="0" fontId="5" fillId="0" borderId="0" xfId="66" applyFont="1" applyAlignment="1">
      <alignment horizontal="right" vertical="center" shrinkToFit="1"/>
      <protection/>
    </xf>
    <xf numFmtId="176" fontId="5" fillId="0" borderId="11" xfId="53" applyNumberFormat="1" applyFont="1" applyBorder="1" applyAlignment="1" applyProtection="1">
      <alignment horizontal="right" vertical="center" shrinkToFit="1"/>
      <protection locked="0"/>
    </xf>
    <xf numFmtId="176" fontId="5" fillId="0" borderId="12" xfId="53" applyNumberFormat="1" applyFont="1" applyBorder="1" applyAlignment="1">
      <alignment horizontal="right" vertical="center" shrinkToFit="1"/>
    </xf>
    <xf numFmtId="0" fontId="5" fillId="0" borderId="45" xfId="67" applyFont="1" applyBorder="1" applyAlignment="1">
      <alignment horizontal="center" vertical="center" shrinkToFit="1"/>
      <protection/>
    </xf>
    <xf numFmtId="176" fontId="5" fillId="0" borderId="0" xfId="53" applyNumberFormat="1" applyFont="1" applyBorder="1" applyAlignment="1">
      <alignment horizontal="right" vertical="center" shrinkToFit="1"/>
    </xf>
    <xf numFmtId="176" fontId="5" fillId="0" borderId="42" xfId="53" applyNumberFormat="1" applyFont="1" applyBorder="1" applyAlignment="1" applyProtection="1">
      <alignment horizontal="right" vertical="center" shrinkToFit="1"/>
      <protection locked="0"/>
    </xf>
    <xf numFmtId="176" fontId="5" fillId="0" borderId="44" xfId="53" applyNumberFormat="1" applyFont="1" applyBorder="1" applyAlignment="1">
      <alignment horizontal="right" vertical="center" shrinkToFit="1"/>
    </xf>
    <xf numFmtId="176" fontId="5" fillId="0" borderId="17" xfId="67" applyNumberFormat="1" applyFont="1" applyBorder="1" applyAlignment="1">
      <alignment vertical="center" shrinkToFit="1"/>
      <protection/>
    </xf>
    <xf numFmtId="0" fontId="5" fillId="0" borderId="0" xfId="66" applyFont="1" applyAlignment="1">
      <alignment horizontal="left" vertical="center" shrinkToFit="1"/>
      <protection/>
    </xf>
    <xf numFmtId="0" fontId="5" fillId="0" borderId="11" xfId="67" applyFont="1" applyBorder="1" applyAlignment="1">
      <alignment horizontal="center" vertical="center" shrinkToFit="1"/>
      <protection/>
    </xf>
    <xf numFmtId="0" fontId="5" fillId="0" borderId="12" xfId="67" applyFont="1" applyBorder="1" applyAlignment="1">
      <alignment horizontal="center" vertical="center" shrinkToFit="1"/>
      <protection/>
    </xf>
    <xf numFmtId="0" fontId="5" fillId="0" borderId="46" xfId="67" applyFont="1" applyBorder="1" applyAlignment="1">
      <alignment horizontal="center" vertical="center" shrinkToFit="1"/>
      <protection/>
    </xf>
    <xf numFmtId="0" fontId="5" fillId="0" borderId="37" xfId="67" applyFont="1" applyBorder="1" applyAlignment="1">
      <alignment horizontal="center" vertical="center" shrinkToFit="1"/>
      <protection/>
    </xf>
    <xf numFmtId="0" fontId="5" fillId="0" borderId="47" xfId="67" applyFont="1" applyBorder="1" applyAlignment="1">
      <alignment horizontal="center" vertical="center" shrinkToFit="1"/>
      <protection/>
    </xf>
    <xf numFmtId="0" fontId="5" fillId="0" borderId="42" xfId="67" applyFont="1" applyBorder="1" applyAlignment="1">
      <alignment horizontal="center" vertical="center" shrinkToFit="1"/>
      <protection/>
    </xf>
    <xf numFmtId="0" fontId="5" fillId="0" borderId="44" xfId="67" applyFont="1" applyBorder="1" applyAlignment="1">
      <alignment horizontal="center" vertical="center" shrinkToFit="1"/>
      <protection/>
    </xf>
    <xf numFmtId="0" fontId="5" fillId="0" borderId="48" xfId="67" applyFont="1" applyBorder="1" applyAlignment="1">
      <alignment horizontal="center" vertical="center" shrinkToFit="1"/>
      <protection/>
    </xf>
    <xf numFmtId="0" fontId="5" fillId="0" borderId="0" xfId="0" applyFont="1" applyAlignment="1">
      <alignment horizontal="center" vertical="center" shrinkToFit="1"/>
    </xf>
    <xf numFmtId="0" fontId="7" fillId="0" borderId="31" xfId="0" applyFont="1" applyBorder="1" applyAlignment="1">
      <alignment vertical="center" shrinkToFit="1"/>
    </xf>
    <xf numFmtId="0" fontId="5" fillId="0" borderId="31" xfId="67" applyFont="1" applyBorder="1" applyAlignment="1">
      <alignment vertical="center"/>
      <protection/>
    </xf>
    <xf numFmtId="0" fontId="5" fillId="0" borderId="32" xfId="67" applyFont="1" applyBorder="1" applyAlignment="1">
      <alignment vertical="center"/>
      <protection/>
    </xf>
    <xf numFmtId="185" fontId="5" fillId="0" borderId="49" xfId="53" applyNumberFormat="1" applyFont="1" applyBorder="1" applyAlignment="1" applyProtection="1">
      <alignment horizontal="right" vertical="center" shrinkToFit="1"/>
      <protection locked="0"/>
    </xf>
    <xf numFmtId="185" fontId="5" fillId="0" borderId="49" xfId="53" applyNumberFormat="1" applyFont="1" applyBorder="1" applyAlignment="1">
      <alignment horizontal="right" vertical="center" shrinkToFit="1"/>
    </xf>
    <xf numFmtId="185" fontId="5" fillId="0" borderId="50" xfId="53" applyNumberFormat="1" applyFont="1" applyBorder="1" applyAlignment="1" applyProtection="1">
      <alignment horizontal="right" vertical="center" shrinkToFit="1"/>
      <protection locked="0"/>
    </xf>
    <xf numFmtId="185" fontId="5" fillId="0" borderId="51" xfId="53" applyNumberFormat="1" applyFont="1" applyBorder="1" applyAlignment="1" applyProtection="1">
      <alignment horizontal="right" vertical="center" shrinkToFit="1"/>
      <protection locked="0"/>
    </xf>
    <xf numFmtId="185" fontId="5" fillId="0" borderId="52" xfId="53" applyNumberFormat="1" applyFont="1" applyBorder="1" applyAlignment="1">
      <alignment horizontal="right" vertical="center" shrinkToFit="1"/>
    </xf>
    <xf numFmtId="185" fontId="5" fillId="0" borderId="43" xfId="53" applyNumberFormat="1" applyFont="1" applyBorder="1" applyAlignment="1">
      <alignment horizontal="right" vertical="center" shrinkToFit="1"/>
    </xf>
    <xf numFmtId="185" fontId="5" fillId="0" borderId="51" xfId="53" applyNumberFormat="1" applyFont="1" applyBorder="1" applyAlignment="1">
      <alignment horizontal="right" vertical="center" shrinkToFit="1"/>
    </xf>
    <xf numFmtId="185" fontId="5" fillId="0" borderId="48" xfId="53" applyNumberFormat="1" applyFont="1" applyBorder="1" applyAlignment="1" applyProtection="1">
      <alignment horizontal="right" vertical="center" shrinkToFit="1"/>
      <protection locked="0"/>
    </xf>
    <xf numFmtId="185" fontId="5" fillId="0" borderId="48" xfId="53" applyNumberFormat="1" applyFont="1" applyBorder="1" applyAlignment="1">
      <alignment horizontal="right" vertical="center" shrinkToFit="1"/>
    </xf>
    <xf numFmtId="185" fontId="5" fillId="0" borderId="45" xfId="53" applyNumberFormat="1" applyFont="1" applyBorder="1" applyAlignment="1">
      <alignment horizontal="right" vertical="center" shrinkToFit="1"/>
    </xf>
    <xf numFmtId="185" fontId="5" fillId="0" borderId="21" xfId="53" applyNumberFormat="1" applyFont="1" applyBorder="1" applyAlignment="1" applyProtection="1">
      <alignment horizontal="right" vertical="center" shrinkToFit="1"/>
      <protection locked="0"/>
    </xf>
    <xf numFmtId="185" fontId="5" fillId="0" borderId="24" xfId="53" applyNumberFormat="1" applyFont="1" applyBorder="1" applyAlignment="1" applyProtection="1">
      <alignment horizontal="right" vertical="center" shrinkToFit="1"/>
      <protection locked="0"/>
    </xf>
    <xf numFmtId="185" fontId="5" fillId="0" borderId="50" xfId="53" applyNumberFormat="1" applyFont="1" applyBorder="1" applyAlignment="1">
      <alignment horizontal="right" vertical="center" shrinkToFit="1"/>
    </xf>
    <xf numFmtId="185" fontId="5" fillId="0" borderId="27" xfId="53" applyNumberFormat="1" applyFont="1" applyBorder="1" applyAlignment="1" applyProtection="1">
      <alignment horizontal="right" vertical="center" shrinkToFit="1"/>
      <protection locked="0"/>
    </xf>
    <xf numFmtId="185" fontId="5" fillId="0" borderId="10" xfId="53" applyNumberFormat="1" applyFont="1" applyBorder="1" applyAlignment="1">
      <alignment horizontal="right" vertical="center" shrinkToFit="1"/>
    </xf>
    <xf numFmtId="185" fontId="5" fillId="0" borderId="39" xfId="53" applyNumberFormat="1" applyFont="1" applyBorder="1" applyAlignment="1">
      <alignment horizontal="right" vertical="center" shrinkToFit="1"/>
    </xf>
    <xf numFmtId="185" fontId="5" fillId="0" borderId="48" xfId="67" applyNumberFormat="1" applyFont="1" applyBorder="1" applyAlignment="1">
      <alignment horizontal="right" vertical="center" shrinkToFit="1"/>
      <protection/>
    </xf>
    <xf numFmtId="185" fontId="5" fillId="0" borderId="53" xfId="67" applyNumberFormat="1" applyFont="1" applyBorder="1" applyAlignment="1">
      <alignment horizontal="right" vertical="center" shrinkToFit="1"/>
      <protection/>
    </xf>
    <xf numFmtId="185" fontId="5" fillId="0" borderId="10" xfId="67" applyNumberFormat="1" applyFont="1" applyBorder="1" applyAlignment="1">
      <alignment horizontal="right" vertical="center" shrinkToFit="1"/>
      <protection/>
    </xf>
    <xf numFmtId="185" fontId="5" fillId="0" borderId="54" xfId="67" applyNumberFormat="1" applyFont="1" applyBorder="1" applyAlignment="1">
      <alignment horizontal="right" vertical="center" shrinkToFit="1"/>
      <protection/>
    </xf>
    <xf numFmtId="185" fontId="5" fillId="0" borderId="46" xfId="53" applyNumberFormat="1" applyFont="1" applyBorder="1" applyAlignment="1">
      <alignment horizontal="right" vertical="center" shrinkToFit="1"/>
    </xf>
    <xf numFmtId="185" fontId="5" fillId="0" borderId="55" xfId="53" applyNumberFormat="1" applyFont="1" applyBorder="1" applyAlignment="1">
      <alignment horizontal="right" vertical="center" shrinkToFit="1"/>
    </xf>
    <xf numFmtId="185" fontId="5" fillId="0" borderId="56" xfId="53" applyNumberFormat="1" applyFont="1" applyBorder="1" applyAlignment="1">
      <alignment horizontal="right" vertical="center" shrinkToFit="1"/>
    </xf>
    <xf numFmtId="185" fontId="5" fillId="0" borderId="57" xfId="53" applyNumberFormat="1" applyFont="1" applyBorder="1" applyAlignment="1">
      <alignment horizontal="right" vertical="center" shrinkToFit="1"/>
    </xf>
    <xf numFmtId="185" fontId="7" fillId="0" borderId="17" xfId="0" applyNumberFormat="1" applyFont="1" applyBorder="1" applyAlignment="1">
      <alignment horizontal="right" vertical="center" shrinkToFit="1"/>
    </xf>
    <xf numFmtId="185" fontId="7" fillId="0" borderId="0" xfId="51" applyNumberFormat="1" applyFont="1" applyBorder="1" applyAlignment="1">
      <alignment horizontal="right" vertical="center" shrinkToFit="1"/>
    </xf>
    <xf numFmtId="185" fontId="7" fillId="0" borderId="42" xfId="0" applyNumberFormat="1" applyFont="1" applyBorder="1" applyAlignment="1">
      <alignment horizontal="right" vertical="center" shrinkToFit="1"/>
    </xf>
    <xf numFmtId="185" fontId="5" fillId="0" borderId="58" xfId="53" applyNumberFormat="1" applyFont="1" applyBorder="1" applyAlignment="1" applyProtection="1">
      <alignment horizontal="right" vertical="center" shrinkToFit="1"/>
      <protection locked="0"/>
    </xf>
    <xf numFmtId="185" fontId="5" fillId="0" borderId="58" xfId="53" applyNumberFormat="1" applyFont="1" applyBorder="1" applyAlignment="1">
      <alignment horizontal="right" vertical="center" shrinkToFit="1"/>
    </xf>
    <xf numFmtId="0" fontId="5" fillId="0" borderId="10" xfId="67" applyFont="1" applyFill="1" applyBorder="1" applyAlignment="1" applyProtection="1">
      <alignment vertical="center"/>
      <protection locked="0"/>
    </xf>
    <xf numFmtId="185" fontId="5" fillId="0" borderId="10" xfId="67" applyNumberFormat="1" applyFont="1" applyBorder="1" applyAlignment="1" applyProtection="1">
      <alignment horizontal="right" vertical="center" shrinkToFit="1"/>
      <protection locked="0"/>
    </xf>
    <xf numFmtId="185" fontId="5" fillId="0" borderId="45" xfId="67" applyNumberFormat="1" applyFont="1" applyBorder="1" applyAlignment="1" applyProtection="1">
      <alignment horizontal="right" vertic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5" fillId="0" borderId="0" xfId="66" applyFont="1" applyAlignment="1" applyProtection="1">
      <alignment horizontal="right" vertical="center" shrinkToFit="1"/>
      <protection locked="0"/>
    </xf>
    <xf numFmtId="185" fontId="5" fillId="0" borderId="46" xfId="53" applyNumberFormat="1" applyFont="1" applyBorder="1" applyAlignment="1" applyProtection="1">
      <alignment horizontal="right" vertical="center" shrinkToFit="1"/>
      <protection locked="0"/>
    </xf>
    <xf numFmtId="185" fontId="5" fillId="0" borderId="55" xfId="53" applyNumberFormat="1" applyFont="1" applyBorder="1" applyAlignment="1" applyProtection="1">
      <alignment horizontal="right" vertical="center" shrinkToFit="1"/>
      <protection locked="0"/>
    </xf>
    <xf numFmtId="185" fontId="5" fillId="0" borderId="57" xfId="53" applyNumberFormat="1" applyFont="1" applyBorder="1" applyAlignment="1" applyProtection="1">
      <alignment horizontal="right" vertical="center" shrinkToFit="1"/>
      <protection locked="0"/>
    </xf>
    <xf numFmtId="0" fontId="5" fillId="0" borderId="14" xfId="67" applyFont="1" applyBorder="1" applyAlignment="1" applyProtection="1">
      <alignment vertical="center" wrapText="1"/>
      <protection locked="0"/>
    </xf>
    <xf numFmtId="0" fontId="5" fillId="0" borderId="15" xfId="67" applyFont="1" applyBorder="1" applyAlignment="1" applyProtection="1">
      <alignment vertical="center" wrapText="1"/>
      <protection locked="0"/>
    </xf>
    <xf numFmtId="0" fontId="5" fillId="0" borderId="29" xfId="67" applyFont="1" applyBorder="1" applyAlignment="1">
      <alignment vertical="center" wrapText="1"/>
      <protection/>
    </xf>
    <xf numFmtId="0" fontId="5" fillId="0" borderId="30" xfId="67" applyFont="1" applyBorder="1" applyAlignment="1">
      <alignment vertical="center" wrapText="1"/>
      <protection/>
    </xf>
    <xf numFmtId="0" fontId="5" fillId="0" borderId="10" xfId="67" applyFont="1" applyBorder="1" applyAlignment="1">
      <alignment horizontal="left" vertical="center" wrapText="1"/>
      <protection/>
    </xf>
    <xf numFmtId="0" fontId="5" fillId="0" borderId="11" xfId="67" applyFont="1" applyBorder="1" applyAlignment="1">
      <alignment horizontal="left" vertical="center" wrapText="1"/>
      <protection/>
    </xf>
    <xf numFmtId="0" fontId="5" fillId="0" borderId="12" xfId="67" applyFont="1" applyBorder="1" applyAlignment="1">
      <alignment horizontal="left" vertical="center" wrapText="1"/>
      <protection/>
    </xf>
    <xf numFmtId="0" fontId="10" fillId="0" borderId="0" xfId="0" applyFont="1" applyAlignment="1" applyProtection="1">
      <alignment horizontal="left" vertical="center" shrinkToFit="1"/>
      <protection locked="0"/>
    </xf>
    <xf numFmtId="185" fontId="5" fillId="0" borderId="59" xfId="53" applyNumberFormat="1" applyFont="1" applyBorder="1" applyAlignment="1" applyProtection="1">
      <alignment horizontal="right" vertical="center" shrinkToFit="1"/>
      <protection locked="0"/>
    </xf>
    <xf numFmtId="185" fontId="5" fillId="0" borderId="60" xfId="53" applyNumberFormat="1" applyFont="1" applyBorder="1" applyAlignment="1" applyProtection="1">
      <alignment horizontal="right" vertical="center" shrinkToFit="1"/>
      <protection locked="0"/>
    </xf>
    <xf numFmtId="185" fontId="5" fillId="0" borderId="61" xfId="53" applyNumberFormat="1" applyFont="1" applyBorder="1" applyAlignment="1" applyProtection="1">
      <alignment horizontal="right" vertical="center" shrinkToFit="1"/>
      <protection locked="0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標準 5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30</xdr:row>
      <xdr:rowOff>9525</xdr:rowOff>
    </xdr:from>
    <xdr:to>
      <xdr:col>3</xdr:col>
      <xdr:colOff>1009650</xdr:colOff>
      <xdr:row>30</xdr:row>
      <xdr:rowOff>123825</xdr:rowOff>
    </xdr:to>
    <xdr:sp>
      <xdr:nvSpPr>
        <xdr:cNvPr id="1" name="大かっこ 3"/>
        <xdr:cNvSpPr>
          <a:spLocks/>
        </xdr:cNvSpPr>
      </xdr:nvSpPr>
      <xdr:spPr>
        <a:xfrm>
          <a:off x="2019300" y="521017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19050</xdr:colOff>
      <xdr:row>58</xdr:row>
      <xdr:rowOff>9525</xdr:rowOff>
    </xdr:from>
    <xdr:to>
      <xdr:col>3</xdr:col>
      <xdr:colOff>1009650</xdr:colOff>
      <xdr:row>58</xdr:row>
      <xdr:rowOff>123825</xdr:rowOff>
    </xdr:to>
    <xdr:sp>
      <xdr:nvSpPr>
        <xdr:cNvPr id="2" name="大かっこ 4"/>
        <xdr:cNvSpPr>
          <a:spLocks/>
        </xdr:cNvSpPr>
      </xdr:nvSpPr>
      <xdr:spPr>
        <a:xfrm>
          <a:off x="2019300" y="9953625"/>
          <a:ext cx="1000125" cy="114300"/>
        </a:xfrm>
        <a:prstGeom prst="bracketPair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="115" zoomScaleNormal="115" zoomScalePageLayoutView="0" workbookViewId="0" topLeftCell="A89">
      <selection activeCell="D108" sqref="D108"/>
    </sheetView>
  </sheetViews>
  <sheetFormatPr defaultColWidth="9.140625" defaultRowHeight="14.25" customHeight="1"/>
  <cols>
    <col min="1" max="1" width="1.8515625" style="22" customWidth="1"/>
    <col min="2" max="2" width="1.7109375" style="22" customWidth="1"/>
    <col min="3" max="3" width="26.421875" style="22" customWidth="1"/>
    <col min="4" max="6" width="15.57421875" style="79" customWidth="1"/>
    <col min="7" max="7" width="9.28125" style="22" customWidth="1"/>
    <col min="8" max="10" width="12.57421875" style="22" customWidth="1"/>
    <col min="11" max="16384" width="9.00390625" style="22" customWidth="1"/>
  </cols>
  <sheetData>
    <row r="1" spans="1:7" ht="18" customHeight="1">
      <c r="A1" s="134" t="s">
        <v>94</v>
      </c>
      <c r="C1" s="69"/>
      <c r="D1" s="146" t="s">
        <v>93</v>
      </c>
      <c r="E1" s="146"/>
      <c r="F1" s="146"/>
      <c r="G1" s="73" t="s">
        <v>78</v>
      </c>
    </row>
    <row r="2" ht="13.5" customHeight="1"/>
    <row r="3" spans="1:7" ht="13.5" customHeight="1">
      <c r="A3" s="21" t="s">
        <v>14</v>
      </c>
      <c r="C3" s="23"/>
      <c r="D3" s="80"/>
      <c r="E3" s="80"/>
      <c r="F3" s="135" t="s">
        <v>72</v>
      </c>
      <c r="G3" s="24"/>
    </row>
    <row r="4" spans="1:7" ht="13.5" customHeight="1">
      <c r="A4" s="13" t="s">
        <v>89</v>
      </c>
      <c r="B4" s="14"/>
      <c r="C4" s="14"/>
      <c r="D4" s="82"/>
      <c r="E4" s="82"/>
      <c r="F4" s="83"/>
      <c r="G4" s="24"/>
    </row>
    <row r="5" spans="1:7" ht="13.5" customHeight="1">
      <c r="A5" s="1" t="s">
        <v>1</v>
      </c>
      <c r="B5" s="2" t="s">
        <v>1</v>
      </c>
      <c r="C5" s="3" t="s">
        <v>54</v>
      </c>
      <c r="D5" s="84" t="s">
        <v>73</v>
      </c>
      <c r="E5" s="84" t="s">
        <v>74</v>
      </c>
      <c r="F5" s="84" t="s">
        <v>75</v>
      </c>
      <c r="G5" s="4"/>
    </row>
    <row r="6" spans="1:7" ht="13.5" customHeight="1">
      <c r="A6" s="25"/>
      <c r="B6" s="26" t="s">
        <v>15</v>
      </c>
      <c r="C6" s="27"/>
      <c r="D6" s="102">
        <v>49450000</v>
      </c>
      <c r="E6" s="102">
        <v>49653870</v>
      </c>
      <c r="F6" s="103">
        <f>D6-E6</f>
        <v>-203870</v>
      </c>
      <c r="G6" s="24"/>
    </row>
    <row r="7" spans="1:7" ht="13.5" customHeight="1">
      <c r="A7" s="28"/>
      <c r="B7" s="29" t="s">
        <v>16</v>
      </c>
      <c r="C7" s="30"/>
      <c r="D7" s="104">
        <v>450000</v>
      </c>
      <c r="E7" s="104">
        <v>456000</v>
      </c>
      <c r="F7" s="103">
        <f aca="true" t="shared" si="0" ref="F7:F16">D7-E7</f>
        <v>-6000</v>
      </c>
      <c r="G7" s="24"/>
    </row>
    <row r="8" spans="1:7" ht="13.5" customHeight="1">
      <c r="A8" s="28"/>
      <c r="B8" s="29" t="s">
        <v>17</v>
      </c>
      <c r="C8" s="30"/>
      <c r="D8" s="104">
        <v>0</v>
      </c>
      <c r="E8" s="104">
        <v>0</v>
      </c>
      <c r="F8" s="103">
        <f t="shared" si="0"/>
        <v>0</v>
      </c>
      <c r="G8" s="24"/>
    </row>
    <row r="9" spans="1:7" ht="13.5" customHeight="1">
      <c r="A9" s="28"/>
      <c r="B9" s="29" t="s">
        <v>18</v>
      </c>
      <c r="C9" s="30"/>
      <c r="D9" s="104">
        <v>88081400</v>
      </c>
      <c r="E9" s="104">
        <v>88175000</v>
      </c>
      <c r="F9" s="103">
        <f t="shared" si="0"/>
        <v>-93600</v>
      </c>
      <c r="G9" s="24"/>
    </row>
    <row r="10" spans="1:7" ht="13.5" customHeight="1">
      <c r="A10" s="28"/>
      <c r="B10" s="29" t="s">
        <v>5</v>
      </c>
      <c r="C10" s="30"/>
      <c r="D10" s="104">
        <v>0</v>
      </c>
      <c r="E10" s="104">
        <v>0</v>
      </c>
      <c r="F10" s="103">
        <f t="shared" si="0"/>
        <v>0</v>
      </c>
      <c r="G10" s="24"/>
    </row>
    <row r="11" spans="1:7" ht="13.5" customHeight="1">
      <c r="A11" s="28"/>
      <c r="B11" s="29" t="s">
        <v>19</v>
      </c>
      <c r="C11" s="30"/>
      <c r="D11" s="104">
        <v>0</v>
      </c>
      <c r="E11" s="104">
        <v>0</v>
      </c>
      <c r="F11" s="103">
        <f t="shared" si="0"/>
        <v>0</v>
      </c>
      <c r="G11" s="24"/>
    </row>
    <row r="12" spans="1:7" ht="13.5" customHeight="1">
      <c r="A12" s="28"/>
      <c r="B12" s="29" t="s">
        <v>6</v>
      </c>
      <c r="C12" s="30"/>
      <c r="D12" s="104">
        <v>11500000</v>
      </c>
      <c r="E12" s="104">
        <v>11971725</v>
      </c>
      <c r="F12" s="103">
        <f t="shared" si="0"/>
        <v>-471725</v>
      </c>
      <c r="G12" s="24"/>
    </row>
    <row r="13" spans="1:7" ht="13.5" customHeight="1">
      <c r="A13" s="28"/>
      <c r="B13" s="29" t="s">
        <v>20</v>
      </c>
      <c r="C13" s="30"/>
      <c r="D13" s="104">
        <v>510000</v>
      </c>
      <c r="E13" s="104">
        <v>515834</v>
      </c>
      <c r="F13" s="103">
        <f t="shared" si="0"/>
        <v>-5834</v>
      </c>
      <c r="G13" s="24"/>
    </row>
    <row r="14" spans="1:7" ht="13.5" customHeight="1">
      <c r="A14" s="28"/>
      <c r="B14" s="29" t="s">
        <v>21</v>
      </c>
      <c r="C14" s="30"/>
      <c r="D14" s="104">
        <v>0</v>
      </c>
      <c r="E14" s="104">
        <v>0</v>
      </c>
      <c r="F14" s="103">
        <f t="shared" si="0"/>
        <v>0</v>
      </c>
      <c r="G14" s="24"/>
    </row>
    <row r="15" spans="1:7" ht="13.5" customHeight="1">
      <c r="A15" s="31"/>
      <c r="B15" s="32" t="s">
        <v>22</v>
      </c>
      <c r="C15" s="33"/>
      <c r="D15" s="105">
        <v>5000000</v>
      </c>
      <c r="E15" s="105">
        <v>5600000</v>
      </c>
      <c r="F15" s="103">
        <f t="shared" si="0"/>
        <v>-600000</v>
      </c>
      <c r="G15" s="24"/>
    </row>
    <row r="16" spans="1:7" ht="13.5" customHeight="1">
      <c r="A16" s="31"/>
      <c r="B16" s="32" t="s">
        <v>23</v>
      </c>
      <c r="C16" s="33"/>
      <c r="D16" s="105">
        <v>30049500</v>
      </c>
      <c r="E16" s="105">
        <v>30950294</v>
      </c>
      <c r="F16" s="103">
        <f t="shared" si="0"/>
        <v>-900794</v>
      </c>
      <c r="G16" s="24"/>
    </row>
    <row r="17" spans="1:7" ht="13.5" customHeight="1">
      <c r="A17" s="31"/>
      <c r="B17" s="32" t="s">
        <v>67</v>
      </c>
      <c r="C17" s="33"/>
      <c r="D17" s="105">
        <v>-6750000</v>
      </c>
      <c r="E17" s="105">
        <v>-6787000</v>
      </c>
      <c r="F17" s="103">
        <f>D17-E17</f>
        <v>37000</v>
      </c>
      <c r="G17" s="24"/>
    </row>
    <row r="18" spans="1:7" ht="13.5" customHeight="1">
      <c r="A18" s="31"/>
      <c r="B18" s="34" t="s">
        <v>24</v>
      </c>
      <c r="C18" s="35"/>
      <c r="D18" s="105">
        <v>429508088</v>
      </c>
      <c r="E18" s="105">
        <v>429508088</v>
      </c>
      <c r="F18" s="106"/>
      <c r="G18" s="24"/>
    </row>
    <row r="19" spans="1:7" ht="13.5" customHeight="1" thickBot="1">
      <c r="A19" s="76" t="s">
        <v>25</v>
      </c>
      <c r="B19" s="76"/>
      <c r="C19" s="76"/>
      <c r="D19" s="107">
        <f>SUM(D6:D18)</f>
        <v>607798988</v>
      </c>
      <c r="E19" s="107">
        <f>SUM(E6:E18)</f>
        <v>610043811</v>
      </c>
      <c r="F19" s="107">
        <f>D19-E19</f>
        <v>-2244823</v>
      </c>
      <c r="G19" s="24"/>
    </row>
    <row r="20" spans="1:7" ht="13.5" customHeight="1" thickTop="1">
      <c r="A20" s="13" t="s">
        <v>88</v>
      </c>
      <c r="B20" s="14"/>
      <c r="C20" s="14"/>
      <c r="D20" s="82"/>
      <c r="E20" s="82"/>
      <c r="F20" s="83"/>
      <c r="G20" s="4"/>
    </row>
    <row r="21" spans="1:7" ht="13.5" customHeight="1">
      <c r="A21" s="1" t="s">
        <v>1</v>
      </c>
      <c r="B21" s="2" t="s">
        <v>1</v>
      </c>
      <c r="C21" s="3" t="s">
        <v>54</v>
      </c>
      <c r="D21" s="84" t="s">
        <v>73</v>
      </c>
      <c r="E21" s="84" t="s">
        <v>74</v>
      </c>
      <c r="F21" s="84" t="s">
        <v>75</v>
      </c>
      <c r="G21" s="4"/>
    </row>
    <row r="22" spans="1:7" ht="13.5" customHeight="1">
      <c r="A22" s="25"/>
      <c r="B22" s="26" t="s">
        <v>68</v>
      </c>
      <c r="C22" s="27"/>
      <c r="D22" s="102">
        <v>83000000</v>
      </c>
      <c r="E22" s="102">
        <v>78072102</v>
      </c>
      <c r="F22" s="103">
        <f>D22-E22</f>
        <v>4927898</v>
      </c>
      <c r="G22" s="24"/>
    </row>
    <row r="23" spans="1:7" ht="13.5" customHeight="1">
      <c r="A23" s="28"/>
      <c r="B23" s="29" t="s">
        <v>26</v>
      </c>
      <c r="C23" s="30"/>
      <c r="D23" s="104">
        <v>14650000</v>
      </c>
      <c r="E23" s="104">
        <v>12638967</v>
      </c>
      <c r="F23" s="103">
        <f aca="true" t="shared" si="1" ref="F23:F34">D23-E23</f>
        <v>2011033</v>
      </c>
      <c r="G23" s="24"/>
    </row>
    <row r="24" spans="1:7" ht="13.5" customHeight="1">
      <c r="A24" s="28"/>
      <c r="B24" s="29" t="s">
        <v>27</v>
      </c>
      <c r="C24" s="30"/>
      <c r="D24" s="104">
        <v>18050000</v>
      </c>
      <c r="E24" s="104">
        <v>15858829</v>
      </c>
      <c r="F24" s="103">
        <f t="shared" si="1"/>
        <v>2191171</v>
      </c>
      <c r="G24" s="24"/>
    </row>
    <row r="25" spans="1:7" ht="13.5" customHeight="1">
      <c r="A25" s="31"/>
      <c r="B25" s="32" t="s">
        <v>28</v>
      </c>
      <c r="C25" s="33"/>
      <c r="D25" s="105">
        <v>750000</v>
      </c>
      <c r="E25" s="105">
        <v>695970</v>
      </c>
      <c r="F25" s="103">
        <f t="shared" si="1"/>
        <v>54030</v>
      </c>
      <c r="G25" s="24"/>
    </row>
    <row r="26" spans="1:7" ht="13.5" customHeight="1">
      <c r="A26" s="31"/>
      <c r="B26" s="32" t="s">
        <v>29</v>
      </c>
      <c r="C26" s="33"/>
      <c r="D26" s="105">
        <v>3330000</v>
      </c>
      <c r="E26" s="105">
        <v>3330000</v>
      </c>
      <c r="F26" s="103">
        <f t="shared" si="1"/>
        <v>0</v>
      </c>
      <c r="G26" s="24"/>
    </row>
    <row r="27" spans="1:7" ht="13.5" customHeight="1">
      <c r="A27" s="31"/>
      <c r="B27" s="32" t="s">
        <v>30</v>
      </c>
      <c r="C27" s="33"/>
      <c r="D27" s="105">
        <v>5000000</v>
      </c>
      <c r="E27" s="105">
        <v>2415000</v>
      </c>
      <c r="F27" s="103">
        <f t="shared" si="1"/>
        <v>2585000</v>
      </c>
      <c r="G27" s="24"/>
    </row>
    <row r="28" spans="1:7" ht="13.5" customHeight="1">
      <c r="A28" s="31"/>
      <c r="B28" s="32" t="s">
        <v>31</v>
      </c>
      <c r="C28" s="33"/>
      <c r="D28" s="105">
        <v>3000000</v>
      </c>
      <c r="E28" s="105">
        <v>379150</v>
      </c>
      <c r="F28" s="103">
        <f t="shared" si="1"/>
        <v>2620850</v>
      </c>
      <c r="G28" s="24"/>
    </row>
    <row r="29" spans="1:7" ht="13.5" customHeight="1">
      <c r="A29" s="31"/>
      <c r="B29" s="32" t="s">
        <v>32</v>
      </c>
      <c r="C29" s="33"/>
      <c r="D29" s="105">
        <v>0</v>
      </c>
      <c r="E29" s="105">
        <v>2455695</v>
      </c>
      <c r="F29" s="103">
        <f t="shared" si="1"/>
        <v>-2455695</v>
      </c>
      <c r="G29" s="24"/>
    </row>
    <row r="30" spans="1:7" ht="13.5" customHeight="1">
      <c r="A30" s="31"/>
      <c r="B30" s="32" t="s">
        <v>33</v>
      </c>
      <c r="C30" s="33"/>
      <c r="D30" s="105">
        <v>30553140</v>
      </c>
      <c r="E30" s="105">
        <v>31294138</v>
      </c>
      <c r="F30" s="103">
        <f>D30-E30</f>
        <v>-740998</v>
      </c>
      <c r="G30" s="24"/>
    </row>
    <row r="31" spans="1:7" ht="11.25" customHeight="1">
      <c r="A31" s="31"/>
      <c r="B31" s="32"/>
      <c r="C31" s="33"/>
      <c r="D31" s="105"/>
      <c r="E31" s="147"/>
      <c r="F31" s="108"/>
      <c r="G31" s="24"/>
    </row>
    <row r="32" spans="1:7" ht="11.25" customHeight="1">
      <c r="A32" s="100"/>
      <c r="B32" s="37" t="s">
        <v>82</v>
      </c>
      <c r="C32" s="101"/>
      <c r="D32" s="129">
        <v>500000</v>
      </c>
      <c r="E32" s="149"/>
      <c r="F32" s="130">
        <f>D32-E32</f>
        <v>500000</v>
      </c>
      <c r="G32" s="24"/>
    </row>
    <row r="33" spans="1:7" ht="13.5" customHeight="1">
      <c r="A33" s="28"/>
      <c r="B33" s="29" t="s">
        <v>69</v>
      </c>
      <c r="C33" s="30"/>
      <c r="D33" s="104"/>
      <c r="E33" s="104">
        <v>-199200</v>
      </c>
      <c r="F33" s="114">
        <f>D33-E33</f>
        <v>199200</v>
      </c>
      <c r="G33" s="24"/>
    </row>
    <row r="34" spans="1:7" ht="13.5" customHeight="1">
      <c r="A34" s="31"/>
      <c r="B34" s="32" t="s">
        <v>34</v>
      </c>
      <c r="C34" s="33"/>
      <c r="D34" s="105">
        <v>448965848</v>
      </c>
      <c r="E34" s="105">
        <v>463103160</v>
      </c>
      <c r="F34" s="103">
        <f t="shared" si="1"/>
        <v>-14137312</v>
      </c>
      <c r="G34" s="24"/>
    </row>
    <row r="35" spans="1:10" ht="13.5" customHeight="1">
      <c r="A35" s="13" t="s">
        <v>35</v>
      </c>
      <c r="B35" s="14"/>
      <c r="C35" s="15"/>
      <c r="D35" s="111">
        <f>SUM(D22:D30)+SUM(D32:D34)</f>
        <v>607798988</v>
      </c>
      <c r="E35" s="111">
        <f>SUM(E22:E34)</f>
        <v>610043811</v>
      </c>
      <c r="F35" s="111">
        <f>D35-E35</f>
        <v>-2244823</v>
      </c>
      <c r="G35" s="24"/>
      <c r="H35" s="70"/>
      <c r="I35" s="70"/>
      <c r="J35" s="70"/>
    </row>
    <row r="36" spans="3:10" ht="13.5" customHeight="1">
      <c r="C36" s="37"/>
      <c r="D36" s="85"/>
      <c r="E36" s="85"/>
      <c r="F36" s="85"/>
      <c r="G36" s="24"/>
      <c r="H36" s="71"/>
      <c r="I36" s="72"/>
      <c r="J36" s="72"/>
    </row>
    <row r="37" spans="1:10" ht="13.5" customHeight="1">
      <c r="A37" s="21" t="s">
        <v>0</v>
      </c>
      <c r="C37" s="23"/>
      <c r="D37" s="80"/>
      <c r="E37" s="80"/>
      <c r="F37" s="135" t="str">
        <f>F3</f>
        <v>（単位:円）</v>
      </c>
      <c r="G37" s="24"/>
      <c r="H37" s="71"/>
      <c r="I37" s="70"/>
      <c r="J37" s="70"/>
    </row>
    <row r="38" spans="1:7" ht="13.5" customHeight="1">
      <c r="A38" s="13" t="s">
        <v>86</v>
      </c>
      <c r="B38" s="14"/>
      <c r="C38" s="14"/>
      <c r="D38" s="82"/>
      <c r="E38" s="82"/>
      <c r="F38" s="83"/>
      <c r="G38" s="24"/>
    </row>
    <row r="39" spans="1:10" ht="13.5" customHeight="1">
      <c r="A39" s="1" t="s">
        <v>1</v>
      </c>
      <c r="B39" s="2" t="s">
        <v>1</v>
      </c>
      <c r="C39" s="3" t="s">
        <v>54</v>
      </c>
      <c r="D39" s="84" t="s">
        <v>73</v>
      </c>
      <c r="E39" s="84" t="s">
        <v>74</v>
      </c>
      <c r="F39" s="84" t="s">
        <v>75</v>
      </c>
      <c r="G39" s="4"/>
      <c r="H39" s="71"/>
      <c r="I39" s="72"/>
      <c r="J39" s="72"/>
    </row>
    <row r="40" spans="1:10" ht="13.5" customHeight="1">
      <c r="A40" s="25"/>
      <c r="B40" s="26" t="s">
        <v>2</v>
      </c>
      <c r="C40" s="27"/>
      <c r="D40" s="112">
        <v>49450000</v>
      </c>
      <c r="E40" s="102">
        <v>49653870</v>
      </c>
      <c r="F40" s="103">
        <f>D40-E40</f>
        <v>-203870</v>
      </c>
      <c r="G40" s="24"/>
      <c r="H40" s="71"/>
      <c r="I40" s="72"/>
      <c r="J40" s="72"/>
    </row>
    <row r="41" spans="1:7" ht="13.5" customHeight="1">
      <c r="A41" s="28"/>
      <c r="B41" s="29" t="s">
        <v>36</v>
      </c>
      <c r="C41" s="30"/>
      <c r="D41" s="113">
        <v>450000</v>
      </c>
      <c r="E41" s="104">
        <v>456000</v>
      </c>
      <c r="F41" s="114">
        <f aca="true" t="shared" si="2" ref="F41:F48">D41-E41</f>
        <v>-6000</v>
      </c>
      <c r="G41" s="24"/>
    </row>
    <row r="42" spans="1:7" ht="13.5" customHeight="1">
      <c r="A42" s="28"/>
      <c r="B42" s="29" t="s">
        <v>3</v>
      </c>
      <c r="C42" s="30"/>
      <c r="D42" s="113">
        <v>0</v>
      </c>
      <c r="E42" s="104">
        <v>0</v>
      </c>
      <c r="F42" s="114">
        <f t="shared" si="2"/>
        <v>0</v>
      </c>
      <c r="G42" s="24"/>
    </row>
    <row r="43" spans="1:7" ht="13.5" customHeight="1">
      <c r="A43" s="28"/>
      <c r="B43" s="29" t="s">
        <v>4</v>
      </c>
      <c r="C43" s="30"/>
      <c r="D43" s="113">
        <v>88081400</v>
      </c>
      <c r="E43" s="104">
        <v>88175000</v>
      </c>
      <c r="F43" s="114">
        <f t="shared" si="2"/>
        <v>-93600</v>
      </c>
      <c r="G43" s="24"/>
    </row>
    <row r="44" spans="1:7" ht="13.5" customHeight="1">
      <c r="A44" s="28"/>
      <c r="B44" s="29" t="s">
        <v>5</v>
      </c>
      <c r="C44" s="30"/>
      <c r="D44" s="113">
        <v>0</v>
      </c>
      <c r="E44" s="104">
        <v>0</v>
      </c>
      <c r="F44" s="114">
        <f t="shared" si="2"/>
        <v>0</v>
      </c>
      <c r="G44" s="24"/>
    </row>
    <row r="45" spans="1:7" ht="13.5" customHeight="1">
      <c r="A45" s="28"/>
      <c r="B45" s="29" t="s">
        <v>37</v>
      </c>
      <c r="C45" s="30"/>
      <c r="D45" s="113">
        <v>0</v>
      </c>
      <c r="E45" s="104">
        <v>0</v>
      </c>
      <c r="F45" s="114">
        <f t="shared" si="2"/>
        <v>0</v>
      </c>
      <c r="G45" s="24"/>
    </row>
    <row r="46" spans="1:7" ht="13.5" customHeight="1">
      <c r="A46" s="28"/>
      <c r="B46" s="29" t="s">
        <v>6</v>
      </c>
      <c r="C46" s="30"/>
      <c r="D46" s="113">
        <v>11500000</v>
      </c>
      <c r="E46" s="104">
        <v>11971725</v>
      </c>
      <c r="F46" s="114">
        <f t="shared" si="2"/>
        <v>-471725</v>
      </c>
      <c r="G46" s="24"/>
    </row>
    <row r="47" spans="1:7" ht="13.5" customHeight="1">
      <c r="A47" s="31"/>
      <c r="B47" s="32" t="s">
        <v>7</v>
      </c>
      <c r="C47" s="33"/>
      <c r="D47" s="115">
        <v>510000</v>
      </c>
      <c r="E47" s="105">
        <v>515834</v>
      </c>
      <c r="F47" s="114">
        <f t="shared" si="2"/>
        <v>-5834</v>
      </c>
      <c r="G47" s="24"/>
    </row>
    <row r="48" spans="1:7" ht="13.5" customHeight="1">
      <c r="A48" s="13" t="s">
        <v>70</v>
      </c>
      <c r="B48" s="14"/>
      <c r="C48" s="15"/>
      <c r="D48" s="116">
        <f>SUM(D40:D47)</f>
        <v>149991400</v>
      </c>
      <c r="E48" s="116">
        <f>SUM(E40:E47)</f>
        <v>150772429</v>
      </c>
      <c r="F48" s="111">
        <f t="shared" si="2"/>
        <v>-781029</v>
      </c>
      <c r="G48" s="24"/>
    </row>
    <row r="49" spans="1:7" ht="13.5" customHeight="1">
      <c r="A49" s="31" t="s">
        <v>71</v>
      </c>
      <c r="B49" s="32"/>
      <c r="C49" s="33"/>
      <c r="D49" s="115">
        <v>-11883140</v>
      </c>
      <c r="E49" s="105">
        <v>-6677290</v>
      </c>
      <c r="F49" s="114">
        <f>D49-E49</f>
        <v>-5205850</v>
      </c>
      <c r="G49" s="24"/>
    </row>
    <row r="50" spans="1:7" ht="13.5" customHeight="1" thickBot="1">
      <c r="A50" s="59" t="s">
        <v>38</v>
      </c>
      <c r="B50" s="60"/>
      <c r="C50" s="61"/>
      <c r="D50" s="117">
        <f>D48+D49</f>
        <v>138108260</v>
      </c>
      <c r="E50" s="107">
        <f>E48+E49</f>
        <v>144095139</v>
      </c>
      <c r="F50" s="107">
        <f>D50-E50</f>
        <v>-5986879</v>
      </c>
      <c r="G50" s="24"/>
    </row>
    <row r="51" spans="1:7" ht="13.5" customHeight="1" thickTop="1">
      <c r="A51" s="12" t="s">
        <v>87</v>
      </c>
      <c r="B51" s="77"/>
      <c r="C51" s="77"/>
      <c r="D51" s="86"/>
      <c r="E51" s="86"/>
      <c r="F51" s="87"/>
      <c r="G51" s="24"/>
    </row>
    <row r="52" spans="1:7" ht="13.5" customHeight="1">
      <c r="A52" s="1" t="s">
        <v>1</v>
      </c>
      <c r="B52" s="2" t="s">
        <v>1</v>
      </c>
      <c r="C52" s="3" t="s">
        <v>54</v>
      </c>
      <c r="D52" s="84" t="s">
        <v>73</v>
      </c>
      <c r="E52" s="84" t="s">
        <v>74</v>
      </c>
      <c r="F52" s="84" t="s">
        <v>75</v>
      </c>
      <c r="G52" s="4"/>
    </row>
    <row r="53" spans="1:7" ht="13.5" customHeight="1">
      <c r="A53" s="25"/>
      <c r="B53" s="26" t="s">
        <v>8</v>
      </c>
      <c r="C53" s="27"/>
      <c r="D53" s="112">
        <v>83000000</v>
      </c>
      <c r="E53" s="102">
        <v>80328597</v>
      </c>
      <c r="F53" s="103">
        <f aca="true" t="shared" si="3" ref="F53:F58">D53-E53</f>
        <v>2671403</v>
      </c>
      <c r="G53" s="24"/>
    </row>
    <row r="54" spans="1:7" ht="13.5" customHeight="1">
      <c r="A54" s="28"/>
      <c r="B54" s="29" t="s">
        <v>9</v>
      </c>
      <c r="C54" s="30"/>
      <c r="D54" s="113">
        <v>21650000</v>
      </c>
      <c r="E54" s="104">
        <v>17624705</v>
      </c>
      <c r="F54" s="103">
        <f t="shared" si="3"/>
        <v>4025295</v>
      </c>
      <c r="G54" s="24"/>
    </row>
    <row r="55" spans="1:7" ht="13.5" customHeight="1">
      <c r="A55" s="28"/>
      <c r="B55" s="29" t="s">
        <v>10</v>
      </c>
      <c r="C55" s="30"/>
      <c r="D55" s="113">
        <v>30050000</v>
      </c>
      <c r="E55" s="104">
        <v>27100867</v>
      </c>
      <c r="F55" s="103">
        <f t="shared" si="3"/>
        <v>2949133</v>
      </c>
      <c r="G55" s="24"/>
    </row>
    <row r="56" spans="1:7" ht="13.5" customHeight="1">
      <c r="A56" s="31"/>
      <c r="B56" s="32" t="s">
        <v>11</v>
      </c>
      <c r="C56" s="33"/>
      <c r="D56" s="115">
        <v>750000</v>
      </c>
      <c r="E56" s="105">
        <v>695970</v>
      </c>
      <c r="F56" s="103">
        <f t="shared" si="3"/>
        <v>54030</v>
      </c>
      <c r="G56" s="24"/>
    </row>
    <row r="57" spans="1:7" ht="13.5" customHeight="1">
      <c r="A57" s="31"/>
      <c r="B57" s="32" t="s">
        <v>12</v>
      </c>
      <c r="C57" s="33"/>
      <c r="D57" s="115">
        <v>0</v>
      </c>
      <c r="E57" s="105">
        <v>0</v>
      </c>
      <c r="F57" s="103">
        <f t="shared" si="3"/>
        <v>0</v>
      </c>
      <c r="G57" s="24"/>
    </row>
    <row r="58" spans="1:7" ht="13.5" customHeight="1">
      <c r="A58" s="31"/>
      <c r="B58" s="32" t="s">
        <v>39</v>
      </c>
      <c r="C58" s="33"/>
      <c r="D58" s="115">
        <v>0</v>
      </c>
      <c r="E58" s="105">
        <v>0</v>
      </c>
      <c r="F58" s="103">
        <f t="shared" si="3"/>
        <v>0</v>
      </c>
      <c r="G58" s="24"/>
    </row>
    <row r="59" spans="1:7" ht="11.25" customHeight="1">
      <c r="A59" s="31"/>
      <c r="B59" s="32"/>
      <c r="C59" s="33"/>
      <c r="D59" s="105"/>
      <c r="E59" s="147"/>
      <c r="F59" s="108"/>
      <c r="G59" s="24"/>
    </row>
    <row r="60" spans="1:7" ht="11.25" customHeight="1">
      <c r="A60" s="12"/>
      <c r="B60" s="77" t="s">
        <v>82</v>
      </c>
      <c r="C60" s="78"/>
      <c r="D60" s="109">
        <v>500000</v>
      </c>
      <c r="E60" s="148"/>
      <c r="F60" s="110">
        <f>D60-E60</f>
        <v>500000</v>
      </c>
      <c r="G60" s="24"/>
    </row>
    <row r="61" spans="1:7" ht="13.5" customHeight="1" thickBot="1">
      <c r="A61" s="59" t="s">
        <v>13</v>
      </c>
      <c r="B61" s="60"/>
      <c r="C61" s="61"/>
      <c r="D61" s="117">
        <f>SUM(D53:D58)+D60</f>
        <v>135950000</v>
      </c>
      <c r="E61" s="107">
        <f>SUM(E53:E58)</f>
        <v>125750139</v>
      </c>
      <c r="F61" s="107">
        <f>D61-E61</f>
        <v>10199861</v>
      </c>
      <c r="G61" s="24"/>
    </row>
    <row r="62" spans="1:6" ht="13.5" customHeight="1" thickTop="1">
      <c r="A62" s="38" t="s">
        <v>90</v>
      </c>
      <c r="B62" s="39"/>
      <c r="C62" s="40"/>
      <c r="D62" s="118">
        <f>D50-D61</f>
        <v>2158260</v>
      </c>
      <c r="E62" s="118">
        <f>E50-E61</f>
        <v>18345000</v>
      </c>
      <c r="F62" s="119"/>
    </row>
    <row r="63" spans="1:6" ht="13.5" customHeight="1">
      <c r="A63" s="41" t="s">
        <v>79</v>
      </c>
      <c r="B63" s="42"/>
      <c r="C63" s="43"/>
      <c r="D63" s="132">
        <v>149938410</v>
      </c>
      <c r="E63" s="133">
        <v>149385270</v>
      </c>
      <c r="F63" s="121"/>
    </row>
    <row r="64" spans="1:6" ht="13.5" customHeight="1">
      <c r="A64" s="131" t="s">
        <v>91</v>
      </c>
      <c r="B64" s="42"/>
      <c r="C64" s="43"/>
      <c r="D64" s="132"/>
      <c r="E64" s="132"/>
      <c r="F64" s="121"/>
    </row>
    <row r="65" spans="1:6" ht="13.5" customHeight="1">
      <c r="A65" s="131" t="s">
        <v>92</v>
      </c>
      <c r="B65" s="42"/>
      <c r="C65" s="43"/>
      <c r="D65" s="132"/>
      <c r="E65" s="132"/>
      <c r="F65" s="121"/>
    </row>
    <row r="66" spans="1:6" ht="13.5" customHeight="1">
      <c r="A66" s="41" t="s">
        <v>81</v>
      </c>
      <c r="B66" s="42"/>
      <c r="C66" s="43"/>
      <c r="D66" s="132"/>
      <c r="E66" s="132"/>
      <c r="F66" s="121"/>
    </row>
    <row r="67" spans="1:6" ht="13.5" customHeight="1">
      <c r="A67" s="41" t="s">
        <v>80</v>
      </c>
      <c r="B67" s="42"/>
      <c r="C67" s="43"/>
      <c r="D67" s="120">
        <f>D62+D63-D64+D65+D66</f>
        <v>152096670</v>
      </c>
      <c r="E67" s="120">
        <f>E62+E63-E64+E65+E66</f>
        <v>167730270</v>
      </c>
      <c r="F67" s="121"/>
    </row>
    <row r="68" spans="1:6" ht="13.5" customHeight="1">
      <c r="A68" s="74"/>
      <c r="B68" s="74"/>
      <c r="C68" s="74"/>
      <c r="D68" s="88"/>
      <c r="E68" s="88"/>
      <c r="F68" s="88"/>
    </row>
    <row r="69" spans="1:6" ht="13.5" customHeight="1">
      <c r="A69" s="5"/>
      <c r="B69" s="5"/>
      <c r="C69" s="5"/>
      <c r="D69" s="89"/>
      <c r="E69" s="89"/>
      <c r="F69" s="89"/>
    </row>
    <row r="70" spans="1:6" ht="13.5" customHeight="1">
      <c r="A70" s="44" t="s">
        <v>40</v>
      </c>
      <c r="C70" s="45"/>
      <c r="F70" s="135" t="str">
        <f>F3</f>
        <v>（単位:円）</v>
      </c>
    </row>
    <row r="71" spans="1:6" ht="13.5" customHeight="1">
      <c r="A71" s="46" t="s">
        <v>58</v>
      </c>
      <c r="B71" s="47"/>
      <c r="C71" s="47"/>
      <c r="D71" s="90"/>
      <c r="E71" s="90"/>
      <c r="F71" s="91"/>
    </row>
    <row r="72" spans="1:6" ht="13.5" customHeight="1">
      <c r="A72" s="6" t="s">
        <v>1</v>
      </c>
      <c r="B72" s="7" t="s">
        <v>1</v>
      </c>
      <c r="C72" s="8" t="s">
        <v>54</v>
      </c>
      <c r="D72" s="84" t="s">
        <v>76</v>
      </c>
      <c r="E72" s="84" t="s">
        <v>77</v>
      </c>
      <c r="F72" s="92" t="s">
        <v>84</v>
      </c>
    </row>
    <row r="73" spans="1:6" ht="13.5" customHeight="1">
      <c r="A73" s="48"/>
      <c r="B73" s="49" t="s">
        <v>41</v>
      </c>
      <c r="C73" s="50"/>
      <c r="D73" s="136">
        <v>678080631</v>
      </c>
      <c r="E73" s="136">
        <v>689257762</v>
      </c>
      <c r="F73" s="122">
        <f>D73-E73</f>
        <v>-11177131</v>
      </c>
    </row>
    <row r="74" spans="1:6" ht="13.5" customHeight="1">
      <c r="A74" s="58"/>
      <c r="B74" s="34" t="s">
        <v>42</v>
      </c>
      <c r="C74" s="35"/>
      <c r="D74" s="137">
        <v>463140160</v>
      </c>
      <c r="E74" s="137">
        <v>429557588</v>
      </c>
      <c r="F74" s="123">
        <f>D74-E74</f>
        <v>33582572</v>
      </c>
    </row>
    <row r="75" spans="1:6" ht="13.5" customHeight="1" thickBot="1">
      <c r="A75" s="51" t="s">
        <v>46</v>
      </c>
      <c r="B75" s="52"/>
      <c r="C75" s="53"/>
      <c r="D75" s="124">
        <f>D73+D74</f>
        <v>1141220791</v>
      </c>
      <c r="E75" s="124">
        <f>E73+E74</f>
        <v>1118815350</v>
      </c>
      <c r="F75" s="124">
        <f>D75-E75</f>
        <v>22405441</v>
      </c>
    </row>
    <row r="76" spans="1:6" ht="13.5" customHeight="1" thickTop="1">
      <c r="A76" s="54" t="s">
        <v>57</v>
      </c>
      <c r="B76" s="55"/>
      <c r="C76" s="55"/>
      <c r="D76" s="93"/>
      <c r="E76" s="93"/>
      <c r="F76" s="94"/>
    </row>
    <row r="77" spans="1:6" ht="13.5" customHeight="1">
      <c r="A77" s="9" t="s">
        <v>1</v>
      </c>
      <c r="B77" s="10" t="s">
        <v>1</v>
      </c>
      <c r="C77" s="11" t="s">
        <v>54</v>
      </c>
      <c r="D77" s="84" t="s">
        <v>76</v>
      </c>
      <c r="E77" s="84" t="s">
        <v>77</v>
      </c>
      <c r="F77" s="92" t="s">
        <v>84</v>
      </c>
    </row>
    <row r="78" spans="1:6" ht="13.5" customHeight="1">
      <c r="A78" s="56"/>
      <c r="B78" s="36" t="s">
        <v>43</v>
      </c>
      <c r="C78" s="57"/>
      <c r="D78" s="138">
        <v>39318615</v>
      </c>
      <c r="E78" s="138">
        <v>40945260</v>
      </c>
      <c r="F78" s="125">
        <f aca="true" t="shared" si="4" ref="F78:F94">D78-E78</f>
        <v>-1626645</v>
      </c>
    </row>
    <row r="79" spans="1:6" ht="13.5" customHeight="1">
      <c r="A79" s="58"/>
      <c r="B79" s="34" t="s">
        <v>44</v>
      </c>
      <c r="C79" s="35"/>
      <c r="D79" s="137">
        <v>9702158</v>
      </c>
      <c r="E79" s="137">
        <v>10692362</v>
      </c>
      <c r="F79" s="123">
        <f t="shared" si="4"/>
        <v>-990204</v>
      </c>
    </row>
    <row r="80" spans="1:6" ht="13.5" customHeight="1" thickBot="1">
      <c r="A80" s="59" t="s">
        <v>45</v>
      </c>
      <c r="B80" s="60"/>
      <c r="C80" s="61"/>
      <c r="D80" s="107">
        <f>D78+D79</f>
        <v>49020773</v>
      </c>
      <c r="E80" s="107">
        <f>E78+E79</f>
        <v>51637622</v>
      </c>
      <c r="F80" s="107">
        <f t="shared" si="4"/>
        <v>-2616849</v>
      </c>
    </row>
    <row r="81" spans="1:6" ht="13.5" customHeight="1" thickTop="1">
      <c r="A81" s="12" t="s">
        <v>56</v>
      </c>
      <c r="B81" s="62"/>
      <c r="C81" s="62"/>
      <c r="D81" s="95"/>
      <c r="E81" s="95"/>
      <c r="F81" s="96"/>
    </row>
    <row r="82" spans="1:6" ht="13.5" customHeight="1">
      <c r="A82" s="1" t="s">
        <v>1</v>
      </c>
      <c r="B82" s="2" t="s">
        <v>1</v>
      </c>
      <c r="C82" s="3" t="s">
        <v>54</v>
      </c>
      <c r="D82" s="84" t="s">
        <v>76</v>
      </c>
      <c r="E82" s="84" t="s">
        <v>77</v>
      </c>
      <c r="F82" s="84" t="s">
        <v>84</v>
      </c>
    </row>
    <row r="83" spans="1:6" ht="13.5" customHeight="1">
      <c r="A83" s="25"/>
      <c r="B83" s="26" t="s">
        <v>47</v>
      </c>
      <c r="C83" s="27"/>
      <c r="D83" s="102">
        <v>915469748</v>
      </c>
      <c r="E83" s="102">
        <v>908792458</v>
      </c>
      <c r="F83" s="103">
        <f t="shared" si="4"/>
        <v>6677290</v>
      </c>
    </row>
    <row r="84" spans="1:6" ht="13.5" customHeight="1">
      <c r="A84" s="25"/>
      <c r="B84" s="26" t="s">
        <v>48</v>
      </c>
      <c r="C84" s="27"/>
      <c r="D84" s="102">
        <v>0</v>
      </c>
      <c r="E84" s="102">
        <v>0</v>
      </c>
      <c r="F84" s="103">
        <f t="shared" si="4"/>
        <v>0</v>
      </c>
    </row>
    <row r="85" spans="1:6" ht="13.5" customHeight="1">
      <c r="A85" s="25"/>
      <c r="B85" s="26" t="s">
        <v>49</v>
      </c>
      <c r="C85" s="27"/>
      <c r="D85" s="102">
        <v>0</v>
      </c>
      <c r="E85" s="102">
        <v>0</v>
      </c>
      <c r="F85" s="103">
        <f t="shared" si="4"/>
        <v>0</v>
      </c>
    </row>
    <row r="86" spans="1:6" ht="13.5" customHeight="1">
      <c r="A86" s="25"/>
      <c r="B86" s="26" t="s">
        <v>50</v>
      </c>
      <c r="C86" s="27"/>
      <c r="D86" s="102">
        <v>9000000</v>
      </c>
      <c r="E86" s="102">
        <v>9000000</v>
      </c>
      <c r="F86" s="103">
        <f t="shared" si="4"/>
        <v>0</v>
      </c>
    </row>
    <row r="87" spans="1:6" ht="13.5" customHeight="1" thickBot="1">
      <c r="A87" s="59" t="s">
        <v>51</v>
      </c>
      <c r="B87" s="60"/>
      <c r="C87" s="61"/>
      <c r="D87" s="107">
        <f>SUM(D83:D86)</f>
        <v>924469748</v>
      </c>
      <c r="E87" s="107">
        <f>SUM(E83:E86)</f>
        <v>917792458</v>
      </c>
      <c r="F87" s="107">
        <f t="shared" si="4"/>
        <v>6677290</v>
      </c>
    </row>
    <row r="88" spans="1:6" ht="13.5" customHeight="1" thickTop="1">
      <c r="A88" s="12" t="s">
        <v>55</v>
      </c>
      <c r="B88" s="62"/>
      <c r="C88" s="62"/>
      <c r="D88" s="95"/>
      <c r="E88" s="95"/>
      <c r="F88" s="96"/>
    </row>
    <row r="89" spans="1:6" ht="13.5" customHeight="1">
      <c r="A89" s="6" t="s">
        <v>1</v>
      </c>
      <c r="B89" s="7" t="s">
        <v>1</v>
      </c>
      <c r="C89" s="8" t="s">
        <v>54</v>
      </c>
      <c r="D89" s="84" t="s">
        <v>76</v>
      </c>
      <c r="E89" s="84" t="s">
        <v>77</v>
      </c>
      <c r="F89" s="84" t="s">
        <v>84</v>
      </c>
    </row>
    <row r="90" spans="1:6" ht="13.5" customHeight="1">
      <c r="A90" s="56"/>
      <c r="B90" s="139" t="s">
        <v>85</v>
      </c>
      <c r="C90" s="140"/>
      <c r="D90" s="138"/>
      <c r="E90" s="138"/>
      <c r="F90" s="125">
        <f>D90-E90</f>
        <v>0</v>
      </c>
    </row>
    <row r="91" spans="1:6" ht="13.5" customHeight="1">
      <c r="A91" s="58"/>
      <c r="B91" s="141" t="s">
        <v>83</v>
      </c>
      <c r="C91" s="142"/>
      <c r="D91" s="123">
        <f>D75-D80-D87</f>
        <v>167730270</v>
      </c>
      <c r="E91" s="123">
        <f>E75-E80-E87</f>
        <v>149385270</v>
      </c>
      <c r="F91" s="123">
        <f t="shared" si="4"/>
        <v>18345000</v>
      </c>
    </row>
    <row r="92" spans="1:6" ht="13.5" customHeight="1" thickBot="1">
      <c r="A92" s="59" t="s">
        <v>52</v>
      </c>
      <c r="B92" s="60"/>
      <c r="C92" s="61"/>
      <c r="D92" s="107">
        <f>SUM(D90:D91)</f>
        <v>167730270</v>
      </c>
      <c r="E92" s="107">
        <f>SUM(E90:E91)</f>
        <v>149385270</v>
      </c>
      <c r="F92" s="107">
        <f t="shared" si="4"/>
        <v>18345000</v>
      </c>
    </row>
    <row r="93" spans="1:6" ht="13.5" customHeight="1" thickTop="1">
      <c r="A93" s="16" t="s">
        <v>1</v>
      </c>
      <c r="B93" s="17" t="s">
        <v>1</v>
      </c>
      <c r="C93" s="18" t="s">
        <v>54</v>
      </c>
      <c r="D93" s="84" t="s">
        <v>76</v>
      </c>
      <c r="E93" s="84" t="s">
        <v>77</v>
      </c>
      <c r="F93" s="97" t="s">
        <v>84</v>
      </c>
    </row>
    <row r="94" spans="1:6" ht="25.5" customHeight="1">
      <c r="A94" s="143" t="s">
        <v>53</v>
      </c>
      <c r="B94" s="144"/>
      <c r="C94" s="145"/>
      <c r="D94" s="111">
        <f>D80+D87+D92</f>
        <v>1141220791</v>
      </c>
      <c r="E94" s="111">
        <f>E80+E87+E92</f>
        <v>1118815350</v>
      </c>
      <c r="F94" s="111">
        <f t="shared" si="4"/>
        <v>22405441</v>
      </c>
    </row>
    <row r="95" spans="1:6" ht="13.5" customHeight="1">
      <c r="A95" s="75"/>
      <c r="B95" s="75"/>
      <c r="C95" s="75"/>
      <c r="D95" s="85"/>
      <c r="E95" s="85"/>
      <c r="F95" s="85"/>
    </row>
    <row r="96" ht="13.5" customHeight="1"/>
    <row r="97" spans="1:6" ht="13.5" customHeight="1">
      <c r="A97" s="20" t="s">
        <v>66</v>
      </c>
      <c r="B97" s="19"/>
      <c r="C97" s="19"/>
      <c r="D97" s="135" t="str">
        <f>F3</f>
        <v>（単位:円）</v>
      </c>
      <c r="E97" s="81"/>
      <c r="F97" s="98"/>
    </row>
    <row r="98" spans="1:5" ht="13.5" customHeight="1">
      <c r="A98" s="63"/>
      <c r="B98" s="64"/>
      <c r="C98" s="64"/>
      <c r="D98" s="126"/>
      <c r="E98" s="99"/>
    </row>
    <row r="99" spans="1:5" ht="13.5" customHeight="1">
      <c r="A99" s="65" t="s">
        <v>59</v>
      </c>
      <c r="B99" s="66"/>
      <c r="C99" s="66"/>
      <c r="D99" s="127">
        <f>SUM(D100:D101)</f>
        <v>1141220791</v>
      </c>
      <c r="E99" s="99"/>
    </row>
    <row r="100" spans="1:5" ht="13.5" customHeight="1">
      <c r="A100" s="65"/>
      <c r="B100" s="66" t="s">
        <v>60</v>
      </c>
      <c r="C100" s="66"/>
      <c r="D100" s="127">
        <f>D73</f>
        <v>678080631</v>
      </c>
      <c r="E100" s="99"/>
    </row>
    <row r="101" spans="1:5" ht="13.5" customHeight="1">
      <c r="A101" s="65"/>
      <c r="B101" s="66" t="s">
        <v>61</v>
      </c>
      <c r="C101" s="66"/>
      <c r="D101" s="127">
        <f>D74</f>
        <v>463140160</v>
      </c>
      <c r="E101" s="99"/>
    </row>
    <row r="102" spans="1:5" ht="13.5" customHeight="1">
      <c r="A102" s="65"/>
      <c r="B102" s="66"/>
      <c r="C102" s="66"/>
      <c r="D102" s="127"/>
      <c r="E102" s="99"/>
    </row>
    <row r="103" spans="1:5" ht="13.5" customHeight="1">
      <c r="A103" s="65" t="s">
        <v>62</v>
      </c>
      <c r="B103" s="66"/>
      <c r="C103" s="66"/>
      <c r="D103" s="127">
        <f>SUM(D104:D105)</f>
        <v>49020773</v>
      </c>
      <c r="E103" s="99"/>
    </row>
    <row r="104" spans="1:5" ht="13.5" customHeight="1">
      <c r="A104" s="65"/>
      <c r="B104" s="66" t="s">
        <v>63</v>
      </c>
      <c r="C104" s="66"/>
      <c r="D104" s="127">
        <f>D78</f>
        <v>39318615</v>
      </c>
      <c r="E104" s="99"/>
    </row>
    <row r="105" spans="1:5" ht="13.5" customHeight="1">
      <c r="A105" s="65"/>
      <c r="B105" s="66" t="s">
        <v>64</v>
      </c>
      <c r="C105" s="66"/>
      <c r="D105" s="127">
        <f>D79</f>
        <v>9702158</v>
      </c>
      <c r="E105" s="99"/>
    </row>
    <row r="106" spans="1:5" ht="13.5" customHeight="1">
      <c r="A106" s="65"/>
      <c r="B106" s="66"/>
      <c r="C106" s="66"/>
      <c r="D106" s="127"/>
      <c r="E106" s="99"/>
    </row>
    <row r="107" spans="1:5" ht="13.5" customHeight="1">
      <c r="A107" s="65" t="s">
        <v>65</v>
      </c>
      <c r="B107" s="66"/>
      <c r="C107" s="66"/>
      <c r="D107" s="127">
        <f>D99-D103</f>
        <v>1092200018</v>
      </c>
      <c r="E107" s="99"/>
    </row>
    <row r="108" spans="1:5" ht="13.5" customHeight="1">
      <c r="A108" s="67"/>
      <c r="B108" s="68"/>
      <c r="C108" s="68"/>
      <c r="D108" s="128"/>
      <c r="E108" s="99"/>
    </row>
  </sheetData>
  <sheetProtection/>
  <mergeCells count="6">
    <mergeCell ref="B90:C90"/>
    <mergeCell ref="B91:C91"/>
    <mergeCell ref="A94:C94"/>
    <mergeCell ref="D1:F1"/>
    <mergeCell ref="E59:E60"/>
    <mergeCell ref="E31:E32"/>
  </mergeCells>
  <dataValidations count="2">
    <dataValidation allowBlank="1" showInputMessage="1" showErrorMessage="1" imeMode="on" sqref="D1:F1"/>
    <dataValidation allowBlank="1" showInputMessage="1" showErrorMessage="1" imeMode="off" sqref="D6:E18 D22:E34 D90:E90 D78:E79 D73:E74 D40:E47 D63:E66 D53:E60 D49:E49 D83:E86"/>
  </dataValidations>
  <printOptions horizontalCentered="1"/>
  <pageMargins left="0.97" right="0.39" top="0.41" bottom="0.21" header="0.31496062992125984" footer="0.31496062992125984"/>
  <pageSetup horizontalDpi="300" verticalDpi="300" orientation="portrait" paperSize="9" scale="95" r:id="rId2"/>
  <rowBreaks count="1" manualBreakCount="1">
    <brk id="6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Customer</dc:creator>
  <cp:keywords/>
  <dc:description/>
  <cp:lastModifiedBy>松葉幼稚園</cp:lastModifiedBy>
  <cp:lastPrinted>2012-07-11T03:57:12Z</cp:lastPrinted>
  <dcterms:created xsi:type="dcterms:W3CDTF">2009-04-24T05:22:10Z</dcterms:created>
  <dcterms:modified xsi:type="dcterms:W3CDTF">2012-07-11T03:57:16Z</dcterms:modified>
  <cp:category/>
  <cp:version/>
  <cp:contentType/>
  <cp:contentStatus/>
</cp:coreProperties>
</file>